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codeName="ThisWorkbook" defaultThemeVersion="124226"/>
  <mc:AlternateContent xmlns:mc="http://schemas.openxmlformats.org/markup-compatibility/2006">
    <mc:Choice Requires="x15">
      <x15ac:absPath xmlns:x15ac="http://schemas.microsoft.com/office/spreadsheetml/2010/11/ac" url="C:\Users\GAMER CORE I5\Downloads\"/>
    </mc:Choice>
  </mc:AlternateContent>
  <xr:revisionPtr revIDLastSave="0" documentId="13_ncr:1_{5E6E9764-0A59-47DC-9B15-AAE6494EA4E7}" xr6:coauthVersionLast="47" xr6:coauthVersionMax="47" xr10:uidLastSave="{00000000-0000-0000-0000-000000000000}"/>
  <bookViews>
    <workbookView xWindow="-108" yWindow="-108" windowWidth="23256" windowHeight="12456" activeTab="2" xr2:uid="{00000000-000D-0000-FFFF-FFFF00000000}"/>
  </bookViews>
  <sheets>
    <sheet name="1 INSTRUCTIVO" sheetId="38" r:id="rId1"/>
    <sheet name="2 CONTEXTO E IDENTIFICACIÓN" sheetId="30" r:id="rId2"/>
    <sheet name="3 PROBABIL E IMPACTO INHERENTE" sheetId="15" r:id="rId3"/>
    <sheet name="4 MAPA CALOR INHERENTE" sheetId="31" r:id="rId4"/>
    <sheet name="5 VALORACIÓN DEL CONTROL" sheetId="9" r:id="rId5"/>
    <sheet name="6 MAPA CALOR RESIDUAL" sheetId="35" r:id="rId6"/>
    <sheet name="7 MAPA CALOR INHEREN Y RESIDUAL" sheetId="37" r:id="rId7"/>
    <sheet name="8 MAPA RIESGOS" sheetId="36" r:id="rId8"/>
    <sheet name="11 FORMULAS" sheetId="34" r:id="rId9"/>
    <sheet name="9 RIESGO DEL PROCESO" sheetId="33" r:id="rId10"/>
    <sheet name="10 CONTROL DE CAMBIOS" sheetId="20" r:id="rId11"/>
  </sheets>
  <externalReferences>
    <externalReference r:id="rId12"/>
    <externalReference r:id="rId13"/>
  </externalReferences>
  <definedNames>
    <definedName name="_xlnm._FilterDatabase" localSheetId="0" hidden="1">'1 INSTRUCTIVO'!$B$85:$H$119</definedName>
    <definedName name="_xlnm._FilterDatabase" localSheetId="1" hidden="1">'2 CONTEXTO E IDENTIFICACIÓN'!$A$7:$I$8</definedName>
    <definedName name="_xlnm._FilterDatabase" localSheetId="2" hidden="1">'3 PROBABIL E IMPACTO INHERENTE'!$A$8:$N$8</definedName>
    <definedName name="_xlnm._FilterDatabase" localSheetId="3" hidden="1">'4 MAPA CALOR INHERENTE'!$A$8:$AJ$8</definedName>
    <definedName name="_xlnm._FilterDatabase" localSheetId="4" hidden="1">'5 VALORACIÓN DEL CONTROL'!$A$7:$W$87</definedName>
    <definedName name="_xlnm._FilterDatabase" localSheetId="5" hidden="1">'6 MAPA CALOR RESIDUAL'!$A$8:$AL$8</definedName>
    <definedName name="_xlnm._FilterDatabase" localSheetId="6" hidden="1">'7 MAPA CALOR INHEREN Y RESIDUAL'!$A$9:$AL$9</definedName>
    <definedName name="_xlnm._FilterDatabase" localSheetId="7" hidden="1">'8 MAPA RIESGOS'!$A$8:$AX$8</definedName>
    <definedName name="Afectación_Económica">'3 PROBABIL E IMPACTO INHERENTE'!$X$9:$X$14</definedName>
    <definedName name="_xlnm.Print_Area" localSheetId="10">'10 CONTROL DE CAMBIOS'!$A$1:$D$9</definedName>
    <definedName name="_xlnm.Print_Area" localSheetId="2">'3 PROBABIL E IMPACTO INHERENTE'!$A$1:$Y$28</definedName>
    <definedName name="Definicion_tratamiento">'11 FORMULAS'!#REF!</definedName>
    <definedName name="E_Relaciones_Laborales">'11 FORMULAS'!$C$12:$C$17</definedName>
    <definedName name="F_Usuarios_Productos_y_Prácticas_Organizacionales">'11 FORMULAS'!$C$18:$C$23</definedName>
    <definedName name="G_Daños_Activos_Físicos">'11 FORMULAS'!$C$24:$C$26</definedName>
    <definedName name="IMPACTO_PROCESOS" localSheetId="1">'[1]LISTAS FORMULAS'!$C$3:$C$7</definedName>
    <definedName name="IMPACTO_PROCESOS" localSheetId="3">'[1]LISTAS FORMULAS'!$C$3:$C$7</definedName>
    <definedName name="IMPACTO_PROCESOS" localSheetId="5">'[1]LISTAS FORMULAS'!$C$3:$C$7</definedName>
    <definedName name="IMPACTO_PROCESOS" localSheetId="6">'[1]LISTAS FORMULAS'!$C$3:$C$7</definedName>
    <definedName name="IMPACTO_PROCESOS" localSheetId="7">'[1]LISTAS FORMULAS'!$C$3:$C$7</definedName>
    <definedName name="IMPACTO_PROCESOS" localSheetId="9">'[1]LISTAS FORMULAS'!$C$3:$C$7</definedName>
    <definedName name="opciones" localSheetId="1">'[1]LISTAS FORMULAS'!$F$3:$F$4</definedName>
    <definedName name="opciones" localSheetId="3">'[1]LISTAS FORMULAS'!$F$3:$F$4</definedName>
    <definedName name="opciones" localSheetId="5">'[1]LISTAS FORMULAS'!$F$3:$F$4</definedName>
    <definedName name="opciones" localSheetId="6">'[1]LISTAS FORMULAS'!$F$3:$F$4</definedName>
    <definedName name="opciones" localSheetId="7">'[1]LISTAS FORMULAS'!$F$3:$F$4</definedName>
    <definedName name="opciones" localSheetId="9">'[1]LISTAS FORMULAS'!$F$3:$F$4</definedName>
    <definedName name="opciones2" localSheetId="1">'[1]LISTAS FORMULAS'!$G$3:$G$5</definedName>
    <definedName name="opciones2" localSheetId="3">'[1]LISTAS FORMULAS'!$G$3:$G$5</definedName>
    <definedName name="opciones2" localSheetId="5">'[1]LISTAS FORMULAS'!$G$3:$G$5</definedName>
    <definedName name="opciones2" localSheetId="6">'[1]LISTAS FORMULAS'!$G$3:$G$5</definedName>
    <definedName name="opciones2" localSheetId="7">'[1]LISTAS FORMULAS'!$G$3:$G$5</definedName>
    <definedName name="opciones2" localSheetId="9">'[1]LISTAS FORMULAS'!$G$3:$G$5</definedName>
    <definedName name="Plan_accion">'11 FORMULAS'!#REF!</definedName>
    <definedName name="Plan_acción">'11 FORMULAS'!#REF!</definedName>
    <definedName name="Plan_de_acción">'11 FORMULAS'!#REF!</definedName>
    <definedName name="Quince_Cero" localSheetId="1">'[1]LISTAS FORMULAS'!$F$14:$F$15</definedName>
    <definedName name="Quince_Cero" localSheetId="3">'[1]LISTAS FORMULAS'!$F$14:$F$15</definedName>
    <definedName name="Quince_Cero" localSheetId="5">'[1]LISTAS FORMULAS'!$F$14:$F$15</definedName>
    <definedName name="Quince_Cero" localSheetId="6">'[1]LISTAS FORMULAS'!$F$14:$F$15</definedName>
    <definedName name="Quince_Cero" localSheetId="7">'[1]LISTAS FORMULAS'!$F$14:$F$15</definedName>
    <definedName name="Quince_Cero" localSheetId="9">'[1]LISTAS FORMULAS'!$F$14:$F$15</definedName>
    <definedName name="Rango_Calificacion_Ejecucion" localSheetId="1">'[1]LISTAS FORMULAS'!$H$3:$H$5</definedName>
    <definedName name="Rango_Calificacion_Ejecucion" localSheetId="3">'[1]LISTAS FORMULAS'!$H$3:$H$5</definedName>
    <definedName name="Rango_Calificacion_Ejecucion" localSheetId="5">'[1]LISTAS FORMULAS'!$H$3:$H$5</definedName>
    <definedName name="Rango_Calificacion_Ejecucion" localSheetId="6">'[1]LISTAS FORMULAS'!$H$3:$H$5</definedName>
    <definedName name="Rango_Calificacion_Ejecucion" localSheetId="7">'[1]LISTAS FORMULAS'!$H$3:$H$5</definedName>
    <definedName name="Rango_Calificacion_Ejecucion" localSheetId="9">'[1]LISTAS FORMULAS'!$H$3:$H$5</definedName>
    <definedName name="Reducir_mitigar_Transferir_Evitar">'8 MAPA RIESGOS'!$AJ$16:$AJ$18</definedName>
    <definedName name="Reputacional">'3 PROBABIL E IMPACTO INHERENTE'!$Y$9:$Y$14</definedName>
    <definedName name="Requiere_Plan_de_Acción">'8 MAPA RIESGOS'!$AJ$16:$AJ$18</definedName>
    <definedName name="Tipo" localSheetId="10">'[2]CONTEXTO E IDENTIFICACIÓN'!$C$21:$C$24</definedName>
    <definedName name="TIPO" localSheetId="3">'[1]CONTEXTO E IDENTIFICACIÓN'!$E$29:$E$32</definedName>
    <definedName name="TIPO" localSheetId="5">'[1]CONTEXTO E IDENTIFICACIÓN'!$E$29:$E$32</definedName>
    <definedName name="TIPO" localSheetId="6">'[1]CONTEXTO E IDENTIFICACIÓN'!$E$29:$E$32</definedName>
    <definedName name="TIPO" localSheetId="7">'[1]CONTEXTO E IDENTIFICACIÓN'!$E$29:$E$32</definedName>
    <definedName name="TIPO" localSheetId="9">'[1]CONTEXTO E IDENTIFICACIÓN'!$E$29:$E$32</definedName>
    <definedName name="Tipo">'11 FORMULAS'!$A$4:$A$11</definedName>
    <definedName name="_xlnm.Print_Titles" localSheetId="1">'2 CONTEXTO E IDENTIFICACIÓN'!$7:$8</definedName>
    <definedName name="_xlnm.Print_Titles" localSheetId="2">'3 PROBABIL E IMPACTO INHERENTE'!$5:$8</definedName>
    <definedName name="_xlnm.Print_Titles" localSheetId="4">'5 VALORACIÓN DEL CONTROL'!$3:$7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37" l="1"/>
  <c r="E1" i="37"/>
  <c r="C2" i="20"/>
  <c r="C1" i="20"/>
  <c r="C2" i="33"/>
  <c r="C1" i="33"/>
  <c r="C2" i="36"/>
  <c r="C1" i="36"/>
  <c r="C2" i="35"/>
  <c r="C1" i="35"/>
  <c r="C2" i="9"/>
  <c r="C1" i="9"/>
  <c r="C2" i="31"/>
  <c r="C1" i="31"/>
  <c r="C2" i="15"/>
  <c r="C1" i="15"/>
  <c r="B1" i="20"/>
  <c r="B1" i="33"/>
  <c r="B1" i="36"/>
  <c r="B1" i="37"/>
  <c r="B1" i="35"/>
  <c r="B1" i="9"/>
  <c r="B1" i="31"/>
  <c r="B1" i="15"/>
  <c r="H2" i="15"/>
  <c r="D1" i="15"/>
  <c r="H9" i="30"/>
  <c r="I9" i="30" s="1"/>
  <c r="B5" i="33"/>
  <c r="B4" i="33"/>
  <c r="B5" i="37"/>
  <c r="B4" i="37"/>
  <c r="B5" i="36"/>
  <c r="B4" i="36"/>
  <c r="B5" i="35"/>
  <c r="B4" i="35"/>
  <c r="I2" i="33"/>
  <c r="G2" i="33"/>
  <c r="F2" i="33"/>
  <c r="G1" i="33"/>
  <c r="F1" i="33"/>
  <c r="M2" i="37"/>
  <c r="K2" i="37"/>
  <c r="J2" i="37"/>
  <c r="K1" i="37"/>
  <c r="J1" i="37"/>
  <c r="I2" i="36"/>
  <c r="G2" i="36"/>
  <c r="F2" i="36"/>
  <c r="G1" i="36"/>
  <c r="F1" i="36"/>
  <c r="J2" i="35"/>
  <c r="H2" i="35"/>
  <c r="G2" i="35"/>
  <c r="H1" i="35"/>
  <c r="G1" i="35"/>
  <c r="J2" i="9"/>
  <c r="H2" i="9"/>
  <c r="G2" i="9"/>
  <c r="H1" i="9"/>
  <c r="G1" i="9"/>
  <c r="B4" i="9"/>
  <c r="B3" i="9"/>
  <c r="L3" i="31"/>
  <c r="J3" i="31"/>
  <c r="J2" i="31"/>
  <c r="B5" i="31"/>
  <c r="B4" i="31"/>
  <c r="J4" i="15"/>
  <c r="H4" i="15"/>
  <c r="B5" i="15"/>
  <c r="B4" i="15"/>
  <c r="A84" i="9"/>
  <c r="A80" i="9"/>
  <c r="A76" i="9"/>
  <c r="A72" i="9"/>
  <c r="A68" i="9"/>
  <c r="A64" i="9"/>
  <c r="A60" i="9"/>
  <c r="A56" i="9"/>
  <c r="A52" i="9"/>
  <c r="A48" i="9"/>
  <c r="A44" i="9"/>
  <c r="A40" i="9"/>
  <c r="A36" i="9"/>
  <c r="A32" i="9"/>
  <c r="A28" i="9"/>
  <c r="A24" i="9"/>
  <c r="A20" i="9"/>
  <c r="A16" i="9"/>
  <c r="N87" i="9"/>
  <c r="L87" i="9"/>
  <c r="K87" i="9"/>
  <c r="I87" i="9"/>
  <c r="N86" i="9"/>
  <c r="L86" i="9"/>
  <c r="K86" i="9"/>
  <c r="R86" i="9" s="1"/>
  <c r="I86" i="9"/>
  <c r="N85" i="9"/>
  <c r="L85" i="9"/>
  <c r="K85" i="9"/>
  <c r="I85" i="9"/>
  <c r="N84" i="9"/>
  <c r="L84" i="9"/>
  <c r="K84" i="9"/>
  <c r="I84" i="9"/>
  <c r="N83" i="9"/>
  <c r="L83" i="9"/>
  <c r="K83" i="9"/>
  <c r="I83" i="9"/>
  <c r="N82" i="9"/>
  <c r="L82" i="9"/>
  <c r="K82" i="9"/>
  <c r="I82" i="9"/>
  <c r="N81" i="9"/>
  <c r="L81" i="9"/>
  <c r="K81" i="9"/>
  <c r="I81" i="9"/>
  <c r="N80" i="9"/>
  <c r="L80" i="9"/>
  <c r="K80" i="9"/>
  <c r="I80" i="9"/>
  <c r="N79" i="9"/>
  <c r="L79" i="9"/>
  <c r="K79" i="9"/>
  <c r="I79" i="9"/>
  <c r="N78" i="9"/>
  <c r="L78" i="9"/>
  <c r="K78" i="9"/>
  <c r="I78" i="9"/>
  <c r="N77" i="9"/>
  <c r="L77" i="9"/>
  <c r="K77" i="9"/>
  <c r="I77" i="9"/>
  <c r="N76" i="9"/>
  <c r="L76" i="9"/>
  <c r="K76" i="9"/>
  <c r="I76" i="9"/>
  <c r="N75" i="9"/>
  <c r="L75" i="9"/>
  <c r="K75" i="9"/>
  <c r="I75" i="9"/>
  <c r="N74" i="9"/>
  <c r="L74" i="9"/>
  <c r="K74" i="9"/>
  <c r="I74" i="9"/>
  <c r="N73" i="9"/>
  <c r="L73" i="9"/>
  <c r="K73" i="9"/>
  <c r="I73" i="9"/>
  <c r="N72" i="9"/>
  <c r="L72" i="9"/>
  <c r="K72" i="9"/>
  <c r="I72" i="9"/>
  <c r="N71" i="9"/>
  <c r="L71" i="9"/>
  <c r="K71" i="9"/>
  <c r="R71" i="9"/>
  <c r="I71" i="9"/>
  <c r="N70" i="9"/>
  <c r="L70" i="9"/>
  <c r="K70" i="9"/>
  <c r="R70" i="9" s="1"/>
  <c r="I70" i="9"/>
  <c r="N69" i="9"/>
  <c r="L69" i="9"/>
  <c r="K69" i="9"/>
  <c r="I69" i="9"/>
  <c r="N68" i="9"/>
  <c r="L68" i="9"/>
  <c r="K68" i="9"/>
  <c r="I68" i="9"/>
  <c r="N67" i="9"/>
  <c r="L67" i="9"/>
  <c r="K67" i="9"/>
  <c r="R67" i="9" s="1"/>
  <c r="I67" i="9"/>
  <c r="N66" i="9"/>
  <c r="L66" i="9"/>
  <c r="K66" i="9"/>
  <c r="R66" i="9" s="1"/>
  <c r="I66" i="9"/>
  <c r="N65" i="9"/>
  <c r="L65" i="9"/>
  <c r="K65" i="9"/>
  <c r="R65" i="9" s="1"/>
  <c r="I65" i="9"/>
  <c r="N64" i="9"/>
  <c r="L64" i="9"/>
  <c r="K64" i="9"/>
  <c r="I64" i="9"/>
  <c r="N63" i="9"/>
  <c r="L63" i="9"/>
  <c r="K63" i="9"/>
  <c r="R63" i="9" s="1"/>
  <c r="I63" i="9"/>
  <c r="N62" i="9"/>
  <c r="L62" i="9"/>
  <c r="K62" i="9"/>
  <c r="R62" i="9" s="1"/>
  <c r="I62" i="9"/>
  <c r="N61" i="9"/>
  <c r="L61" i="9"/>
  <c r="K61" i="9"/>
  <c r="R61" i="9"/>
  <c r="I61" i="9"/>
  <c r="N60" i="9"/>
  <c r="R60" i="9" s="1"/>
  <c r="L60" i="9"/>
  <c r="K60" i="9"/>
  <c r="I60" i="9"/>
  <c r="N59" i="9"/>
  <c r="L59" i="9"/>
  <c r="K59" i="9"/>
  <c r="R59" i="9"/>
  <c r="I59" i="9"/>
  <c r="N58" i="9"/>
  <c r="R58" i="9" s="1"/>
  <c r="L58" i="9"/>
  <c r="K58" i="9"/>
  <c r="I58" i="9"/>
  <c r="N57" i="9"/>
  <c r="L57" i="9"/>
  <c r="K57" i="9"/>
  <c r="R57" i="9" s="1"/>
  <c r="I57" i="9"/>
  <c r="N56" i="9"/>
  <c r="L56" i="9"/>
  <c r="K56" i="9"/>
  <c r="I56" i="9"/>
  <c r="N55" i="9"/>
  <c r="L55" i="9"/>
  <c r="K55" i="9"/>
  <c r="R55" i="9" s="1"/>
  <c r="I55" i="9"/>
  <c r="N54" i="9"/>
  <c r="L54" i="9"/>
  <c r="K54" i="9"/>
  <c r="R54" i="9" s="1"/>
  <c r="I54" i="9"/>
  <c r="N53" i="9"/>
  <c r="L53" i="9"/>
  <c r="K53" i="9"/>
  <c r="R53" i="9" s="1"/>
  <c r="I53" i="9"/>
  <c r="N52" i="9"/>
  <c r="L52" i="9"/>
  <c r="K52" i="9"/>
  <c r="I52" i="9"/>
  <c r="N51" i="9"/>
  <c r="L51" i="9"/>
  <c r="K51" i="9"/>
  <c r="R51" i="9"/>
  <c r="I51" i="9"/>
  <c r="N50" i="9"/>
  <c r="L50" i="9"/>
  <c r="K50" i="9"/>
  <c r="R50" i="9" s="1"/>
  <c r="I50" i="9"/>
  <c r="N49" i="9"/>
  <c r="L49" i="9"/>
  <c r="K49" i="9"/>
  <c r="R49" i="9"/>
  <c r="I49" i="9"/>
  <c r="N48" i="9"/>
  <c r="L48" i="9"/>
  <c r="K48" i="9"/>
  <c r="I48" i="9"/>
  <c r="N47" i="9"/>
  <c r="L47" i="9"/>
  <c r="K47" i="9"/>
  <c r="R47" i="9"/>
  <c r="I47" i="9"/>
  <c r="N46" i="9"/>
  <c r="L46" i="9"/>
  <c r="K46" i="9"/>
  <c r="R46" i="9" s="1"/>
  <c r="I46" i="9"/>
  <c r="N45" i="9"/>
  <c r="L45" i="9"/>
  <c r="K45" i="9"/>
  <c r="R45" i="9" s="1"/>
  <c r="I45" i="9"/>
  <c r="N44" i="9"/>
  <c r="L44" i="9"/>
  <c r="K44" i="9"/>
  <c r="I44" i="9"/>
  <c r="N43" i="9"/>
  <c r="L43" i="9"/>
  <c r="K43" i="9"/>
  <c r="R43" i="9" s="1"/>
  <c r="I43" i="9"/>
  <c r="N42" i="9"/>
  <c r="L42" i="9"/>
  <c r="K42" i="9"/>
  <c r="R42" i="9" s="1"/>
  <c r="I42" i="9"/>
  <c r="N41" i="9"/>
  <c r="L41" i="9"/>
  <c r="K41" i="9"/>
  <c r="I41" i="9"/>
  <c r="N40" i="9"/>
  <c r="L40" i="9"/>
  <c r="K40" i="9"/>
  <c r="I40" i="9"/>
  <c r="N39" i="9"/>
  <c r="L39" i="9"/>
  <c r="K39" i="9"/>
  <c r="R39" i="9"/>
  <c r="I39" i="9"/>
  <c r="N38" i="9"/>
  <c r="R38" i="9" s="1"/>
  <c r="L38" i="9"/>
  <c r="K38" i="9"/>
  <c r="I38" i="9"/>
  <c r="N37" i="9"/>
  <c r="R37" i="9" s="1"/>
  <c r="L37" i="9"/>
  <c r="K37" i="9"/>
  <c r="I37" i="9"/>
  <c r="N36" i="9"/>
  <c r="L36" i="9"/>
  <c r="K36" i="9"/>
  <c r="I36" i="9"/>
  <c r="N35" i="9"/>
  <c r="L35" i="9"/>
  <c r="K35" i="9"/>
  <c r="R35" i="9"/>
  <c r="I35" i="9"/>
  <c r="N34" i="9"/>
  <c r="L34" i="9"/>
  <c r="K34" i="9"/>
  <c r="R34" i="9" s="1"/>
  <c r="I34" i="9"/>
  <c r="N33" i="9"/>
  <c r="L33" i="9"/>
  <c r="K33" i="9"/>
  <c r="R33" i="9" s="1"/>
  <c r="I33" i="9"/>
  <c r="N32" i="9"/>
  <c r="L32" i="9"/>
  <c r="K32" i="9"/>
  <c r="I32" i="9"/>
  <c r="N31" i="9"/>
  <c r="L31" i="9"/>
  <c r="K31" i="9"/>
  <c r="I31" i="9"/>
  <c r="N30" i="9"/>
  <c r="L30" i="9"/>
  <c r="K30" i="9"/>
  <c r="I30" i="9"/>
  <c r="N29" i="9"/>
  <c r="L29" i="9"/>
  <c r="K29" i="9"/>
  <c r="I29" i="9"/>
  <c r="N28" i="9"/>
  <c r="L28" i="9"/>
  <c r="K28" i="9"/>
  <c r="I28" i="9"/>
  <c r="N27" i="9"/>
  <c r="L27" i="9"/>
  <c r="K27" i="9"/>
  <c r="R27" i="9"/>
  <c r="I27" i="9"/>
  <c r="N26" i="9"/>
  <c r="L26" i="9"/>
  <c r="K26" i="9"/>
  <c r="I26" i="9"/>
  <c r="N25" i="9"/>
  <c r="L25" i="9"/>
  <c r="K25" i="9"/>
  <c r="I25" i="9"/>
  <c r="N24" i="9"/>
  <c r="L24" i="9"/>
  <c r="K24" i="9"/>
  <c r="I24" i="9"/>
  <c r="N23" i="9"/>
  <c r="L23" i="9"/>
  <c r="K23" i="9"/>
  <c r="R23" i="9"/>
  <c r="I23" i="9"/>
  <c r="N22" i="9"/>
  <c r="L22" i="9"/>
  <c r="K22" i="9"/>
  <c r="R22" i="9" s="1"/>
  <c r="I22" i="9"/>
  <c r="N21" i="9"/>
  <c r="L21" i="9"/>
  <c r="K21" i="9"/>
  <c r="I21" i="9"/>
  <c r="N20" i="9"/>
  <c r="L20" i="9"/>
  <c r="K20" i="9"/>
  <c r="I20" i="9"/>
  <c r="N19" i="9"/>
  <c r="L19" i="9"/>
  <c r="K19" i="9"/>
  <c r="R19" i="9"/>
  <c r="I19" i="9"/>
  <c r="N18" i="9"/>
  <c r="L18" i="9"/>
  <c r="K18" i="9"/>
  <c r="I18" i="9"/>
  <c r="N17" i="9"/>
  <c r="L17" i="9"/>
  <c r="K17" i="9"/>
  <c r="I17" i="9"/>
  <c r="N16" i="9"/>
  <c r="L16" i="9"/>
  <c r="K16" i="9"/>
  <c r="I16" i="9"/>
  <c r="A12" i="9"/>
  <c r="N15" i="9"/>
  <c r="L15" i="9"/>
  <c r="K15" i="9"/>
  <c r="I15" i="9"/>
  <c r="N14" i="9"/>
  <c r="L14" i="9"/>
  <c r="K14" i="9"/>
  <c r="I14" i="9"/>
  <c r="N13" i="9"/>
  <c r="L13" i="9"/>
  <c r="K13" i="9"/>
  <c r="I13" i="9"/>
  <c r="N12" i="9"/>
  <c r="R12" i="9" s="1"/>
  <c r="L12" i="9"/>
  <c r="K12" i="9"/>
  <c r="I12" i="9"/>
  <c r="N10" i="9"/>
  <c r="R10" i="9" s="1"/>
  <c r="L10" i="9"/>
  <c r="K10" i="9"/>
  <c r="I10" i="9"/>
  <c r="I11" i="9"/>
  <c r="I9" i="9"/>
  <c r="I8" i="9"/>
  <c r="R74" i="9"/>
  <c r="R75" i="9"/>
  <c r="R78" i="9"/>
  <c r="R79" i="9"/>
  <c r="R82" i="9"/>
  <c r="R83" i="9"/>
  <c r="R87" i="9"/>
  <c r="R17" i="9"/>
  <c r="R18" i="9"/>
  <c r="R21" i="9"/>
  <c r="R15" i="9"/>
  <c r="I3" i="31"/>
  <c r="I2" i="31"/>
  <c r="G4" i="15"/>
  <c r="G2" i="15"/>
  <c r="L9" i="9"/>
  <c r="L11" i="9"/>
  <c r="L8" i="9"/>
  <c r="H10" i="30"/>
  <c r="I10" i="30" s="1"/>
  <c r="H11" i="30"/>
  <c r="I11" i="30" s="1"/>
  <c r="H12" i="30"/>
  <c r="I12" i="30" s="1"/>
  <c r="H13" i="30"/>
  <c r="I13" i="30" s="1"/>
  <c r="H14" i="30"/>
  <c r="I14" i="30" s="1"/>
  <c r="H15" i="30"/>
  <c r="I15" i="30" s="1"/>
  <c r="H16" i="30"/>
  <c r="I16" i="30" s="1"/>
  <c r="H17" i="30"/>
  <c r="I17" i="30" s="1"/>
  <c r="H18" i="30"/>
  <c r="I18" i="30" s="1"/>
  <c r="H19" i="30"/>
  <c r="I19" i="30" s="1"/>
  <c r="H20" i="30"/>
  <c r="I20" i="30" s="1"/>
  <c r="H21" i="30"/>
  <c r="I21" i="30" s="1"/>
  <c r="H22" i="30"/>
  <c r="I22" i="30" s="1"/>
  <c r="H23" i="30"/>
  <c r="I23" i="30" s="1"/>
  <c r="H24" i="30"/>
  <c r="I24" i="30" s="1"/>
  <c r="H25" i="30"/>
  <c r="I25" i="30" s="1"/>
  <c r="H26" i="30"/>
  <c r="I26" i="30" s="1"/>
  <c r="H27" i="30"/>
  <c r="I27" i="30" s="1"/>
  <c r="H28" i="30"/>
  <c r="I28" i="30" s="1"/>
  <c r="F2" i="37"/>
  <c r="F1" i="37"/>
  <c r="H9" i="15"/>
  <c r="H10" i="15"/>
  <c r="M10" i="15" s="1"/>
  <c r="H11" i="15"/>
  <c r="H12" i="15"/>
  <c r="H13" i="15"/>
  <c r="H14" i="15"/>
  <c r="H15" i="15"/>
  <c r="H16" i="15"/>
  <c r="H17" i="15"/>
  <c r="H18" i="15"/>
  <c r="H19" i="15"/>
  <c r="M19" i="15" s="1"/>
  <c r="H20" i="15"/>
  <c r="H21" i="15"/>
  <c r="H22" i="15"/>
  <c r="H23" i="15"/>
  <c r="H24" i="15"/>
  <c r="H25" i="15"/>
  <c r="H26" i="15"/>
  <c r="H27" i="15"/>
  <c r="H28" i="15"/>
  <c r="M28" i="15" s="1"/>
  <c r="N28" i="15" s="1"/>
  <c r="D28" i="31" s="1"/>
  <c r="F28" i="36" s="1"/>
  <c r="L9" i="15"/>
  <c r="K10" i="15"/>
  <c r="L10" i="15"/>
  <c r="K11" i="15"/>
  <c r="L11" i="15"/>
  <c r="K12" i="15"/>
  <c r="M12" i="15" s="1"/>
  <c r="D12" i="36" s="1"/>
  <c r="L12" i="15"/>
  <c r="K13" i="15"/>
  <c r="L13" i="15"/>
  <c r="K14" i="15"/>
  <c r="L14" i="15"/>
  <c r="K15" i="15"/>
  <c r="M15" i="15" s="1"/>
  <c r="L15" i="15"/>
  <c r="K16" i="15"/>
  <c r="L16" i="15"/>
  <c r="K17" i="15"/>
  <c r="L17" i="15"/>
  <c r="K18" i="15"/>
  <c r="L18" i="15"/>
  <c r="K19" i="15"/>
  <c r="L19" i="15"/>
  <c r="K20" i="15"/>
  <c r="L20" i="15"/>
  <c r="K21" i="15"/>
  <c r="L21" i="15"/>
  <c r="K22" i="15"/>
  <c r="L22" i="15"/>
  <c r="K23" i="15"/>
  <c r="L23" i="15"/>
  <c r="K24" i="15"/>
  <c r="L24" i="15"/>
  <c r="K25" i="15"/>
  <c r="L25" i="15"/>
  <c r="K26" i="15"/>
  <c r="L26" i="15"/>
  <c r="K27" i="15"/>
  <c r="M27" i="15" s="1"/>
  <c r="D80" i="9" s="1"/>
  <c r="L27" i="15"/>
  <c r="K28" i="15"/>
  <c r="L28" i="15"/>
  <c r="K9" i="15"/>
  <c r="I10" i="15"/>
  <c r="I11" i="15"/>
  <c r="I12" i="15"/>
  <c r="I13" i="15"/>
  <c r="I14" i="15"/>
  <c r="I15" i="15"/>
  <c r="I16" i="15"/>
  <c r="I17" i="15"/>
  <c r="I18" i="15"/>
  <c r="I19" i="15"/>
  <c r="I20" i="15"/>
  <c r="I21" i="15"/>
  <c r="I22" i="15"/>
  <c r="I23" i="15"/>
  <c r="I24" i="15"/>
  <c r="I25" i="15"/>
  <c r="I26" i="15"/>
  <c r="I27" i="15"/>
  <c r="I28" i="15"/>
  <c r="I9" i="15"/>
  <c r="D9" i="15"/>
  <c r="E9" i="15" s="1"/>
  <c r="C9" i="36" s="1"/>
  <c r="D10" i="15"/>
  <c r="D11" i="15"/>
  <c r="E11" i="15" s="1"/>
  <c r="D12" i="15"/>
  <c r="F12" i="15" s="1"/>
  <c r="C12" i="31" s="1"/>
  <c r="D13" i="15"/>
  <c r="E13" i="15" s="1"/>
  <c r="D14" i="15"/>
  <c r="F14" i="15" s="1"/>
  <c r="C14" i="31" s="1"/>
  <c r="D15" i="15"/>
  <c r="F15" i="15" s="1"/>
  <c r="C15" i="31" s="1"/>
  <c r="D16" i="15"/>
  <c r="D17" i="15"/>
  <c r="D18" i="15"/>
  <c r="D19" i="15"/>
  <c r="F19" i="15" s="1"/>
  <c r="C19" i="31" s="1"/>
  <c r="D20" i="15"/>
  <c r="E20" i="15" s="1"/>
  <c r="C20" i="36" s="1"/>
  <c r="D21" i="15"/>
  <c r="D22" i="15"/>
  <c r="E22" i="15" s="1"/>
  <c r="C60" i="9" s="1"/>
  <c r="D23" i="15"/>
  <c r="E23" i="15" s="1"/>
  <c r="C64" i="9" s="1"/>
  <c r="D24" i="15"/>
  <c r="F24" i="15" s="1"/>
  <c r="C24" i="31" s="1"/>
  <c r="E24" i="36" s="1"/>
  <c r="D25" i="15"/>
  <c r="E25" i="15" s="1"/>
  <c r="D26" i="15"/>
  <c r="E26" i="15" s="1"/>
  <c r="C26" i="36" s="1"/>
  <c r="D27" i="15"/>
  <c r="E27" i="15" s="1"/>
  <c r="D28" i="15"/>
  <c r="E21" i="15"/>
  <c r="C21" i="36" s="1"/>
  <c r="E17" i="15"/>
  <c r="C17" i="36" s="1"/>
  <c r="C40" i="9"/>
  <c r="E24" i="15"/>
  <c r="C68" i="9" s="1"/>
  <c r="E18" i="15"/>
  <c r="C44" i="9" s="1"/>
  <c r="E10" i="15"/>
  <c r="C12" i="9"/>
  <c r="M17" i="15"/>
  <c r="D17" i="36" s="1"/>
  <c r="M16" i="15"/>
  <c r="N16" i="15" s="1"/>
  <c r="D16" i="31" s="1"/>
  <c r="F16" i="36" s="1"/>
  <c r="M22" i="15"/>
  <c r="D22" i="36" s="1"/>
  <c r="E10" i="30"/>
  <c r="B12" i="9" s="1"/>
  <c r="E11" i="30"/>
  <c r="B11" i="35" s="1"/>
  <c r="E12" i="30"/>
  <c r="B12" i="15" s="1"/>
  <c r="E13" i="30"/>
  <c r="B24" i="9" s="1"/>
  <c r="E14" i="30"/>
  <c r="B28" i="9" s="1"/>
  <c r="E15" i="30"/>
  <c r="B32" i="9" s="1"/>
  <c r="E16" i="30"/>
  <c r="B36" i="9" s="1"/>
  <c r="E17" i="30"/>
  <c r="B17" i="36" s="1"/>
  <c r="E18" i="30"/>
  <c r="B18" i="15" s="1"/>
  <c r="E19" i="30"/>
  <c r="B48" i="9" s="1"/>
  <c r="E20" i="30"/>
  <c r="B52" i="9" s="1"/>
  <c r="E21" i="30"/>
  <c r="B21" i="35" s="1"/>
  <c r="E22" i="30"/>
  <c r="B22" i="36" s="1"/>
  <c r="E23" i="30"/>
  <c r="B23" i="35" s="1"/>
  <c r="E24" i="30"/>
  <c r="B24" i="15" s="1"/>
  <c r="E25" i="30"/>
  <c r="B72" i="9" s="1"/>
  <c r="E26" i="30"/>
  <c r="B76" i="9" s="1"/>
  <c r="E27" i="30"/>
  <c r="B27" i="35" s="1"/>
  <c r="E28" i="30"/>
  <c r="B84" i="9" s="1"/>
  <c r="E9" i="30"/>
  <c r="B8" i="9" s="1"/>
  <c r="D36" i="9"/>
  <c r="C10" i="36"/>
  <c r="D2" i="33"/>
  <c r="D1" i="33"/>
  <c r="D2" i="36"/>
  <c r="D1" i="36"/>
  <c r="D2" i="35"/>
  <c r="D1" i="35"/>
  <c r="D2" i="9"/>
  <c r="D1" i="9"/>
  <c r="D2" i="31"/>
  <c r="D1" i="31"/>
  <c r="D2" i="15"/>
  <c r="D2" i="20"/>
  <c r="D1" i="20"/>
  <c r="A28" i="36"/>
  <c r="A27" i="36"/>
  <c r="A26" i="36"/>
  <c r="A25" i="36"/>
  <c r="A24" i="36"/>
  <c r="A23" i="36"/>
  <c r="A22" i="36"/>
  <c r="A21" i="36"/>
  <c r="A20" i="36"/>
  <c r="A19" i="36"/>
  <c r="A18" i="36"/>
  <c r="A17" i="36"/>
  <c r="A16" i="36"/>
  <c r="A15" i="36"/>
  <c r="A14" i="36"/>
  <c r="A13" i="36"/>
  <c r="A12" i="36"/>
  <c r="A11" i="36"/>
  <c r="A10" i="36"/>
  <c r="A9" i="36"/>
  <c r="B28" i="35"/>
  <c r="A28" i="35"/>
  <c r="A27" i="35"/>
  <c r="A26" i="35"/>
  <c r="A25" i="35"/>
  <c r="A24" i="35"/>
  <c r="A23" i="35"/>
  <c r="A22" i="35"/>
  <c r="A21" i="35"/>
  <c r="A20" i="35"/>
  <c r="A19" i="35"/>
  <c r="A18" i="35"/>
  <c r="A17" i="35"/>
  <c r="A16" i="35"/>
  <c r="A15" i="35"/>
  <c r="A14" i="35"/>
  <c r="A13" i="35"/>
  <c r="A12" i="35"/>
  <c r="A11" i="35"/>
  <c r="A10" i="35"/>
  <c r="A9" i="35"/>
  <c r="N8" i="9"/>
  <c r="N9" i="9"/>
  <c r="N11" i="9"/>
  <c r="A8" i="9"/>
  <c r="K9" i="9"/>
  <c r="K11" i="9"/>
  <c r="R11" i="9" s="1"/>
  <c r="K8" i="9"/>
  <c r="R8" i="9"/>
  <c r="F10" i="15"/>
  <c r="C10" i="31"/>
  <c r="F17" i="15"/>
  <c r="C17" i="31" s="1"/>
  <c r="F18" i="15"/>
  <c r="C18" i="31" s="1"/>
  <c r="F21" i="15"/>
  <c r="C21" i="31" s="1"/>
  <c r="F27" i="15"/>
  <c r="C27" i="31" s="1"/>
  <c r="A10" i="31"/>
  <c r="A11" i="31"/>
  <c r="A12" i="31"/>
  <c r="A13" i="31"/>
  <c r="A14" i="31"/>
  <c r="A15" i="31"/>
  <c r="A16" i="31"/>
  <c r="A17" i="31"/>
  <c r="A18" i="31"/>
  <c r="A19" i="31"/>
  <c r="A20" i="31"/>
  <c r="A21" i="31"/>
  <c r="A22" i="31"/>
  <c r="B22" i="31"/>
  <c r="A23" i="31"/>
  <c r="A24" i="31"/>
  <c r="A25" i="31"/>
  <c r="A26" i="31"/>
  <c r="A27" i="31"/>
  <c r="A28" i="31"/>
  <c r="A17" i="15"/>
  <c r="A18" i="15"/>
  <c r="A19" i="15"/>
  <c r="A20" i="15"/>
  <c r="A21" i="15"/>
  <c r="A22" i="15"/>
  <c r="A23" i="15"/>
  <c r="A24" i="15"/>
  <c r="A25" i="15"/>
  <c r="A26" i="15"/>
  <c r="A27" i="15"/>
  <c r="A28" i="15"/>
  <c r="A9" i="31"/>
  <c r="A16" i="15"/>
  <c r="A15" i="15"/>
  <c r="A14" i="15"/>
  <c r="A13" i="15"/>
  <c r="A12" i="15"/>
  <c r="A11" i="15"/>
  <c r="A10" i="15"/>
  <c r="A9" i="15"/>
  <c r="R85" i="9" l="1"/>
  <c r="R84" i="9"/>
  <c r="R81" i="9"/>
  <c r="R80" i="9"/>
  <c r="T80" i="9"/>
  <c r="T81" i="9" s="1"/>
  <c r="T82" i="9" s="1"/>
  <c r="T83" i="9" s="1"/>
  <c r="D27" i="35" s="1"/>
  <c r="F27" i="35" s="1"/>
  <c r="R77" i="9"/>
  <c r="R76" i="9"/>
  <c r="R73" i="9"/>
  <c r="R72" i="9"/>
  <c r="R69" i="9"/>
  <c r="R68" i="9"/>
  <c r="S68" i="9"/>
  <c r="R64" i="9"/>
  <c r="S64" i="9"/>
  <c r="S65" i="9" s="1"/>
  <c r="S66" i="9" s="1"/>
  <c r="S67" i="9" s="1"/>
  <c r="U64" i="9" s="1"/>
  <c r="S60" i="9"/>
  <c r="S61" i="9" s="1"/>
  <c r="S62" i="9" s="1"/>
  <c r="S63" i="9" s="1"/>
  <c r="H22" i="36" s="1"/>
  <c r="J22" i="36" s="1"/>
  <c r="R56" i="9"/>
  <c r="R52" i="9"/>
  <c r="R48" i="9"/>
  <c r="R44" i="9"/>
  <c r="S44" i="9"/>
  <c r="S45" i="9" s="1"/>
  <c r="S46" i="9" s="1"/>
  <c r="S47" i="9" s="1"/>
  <c r="H18" i="36" s="1"/>
  <c r="J18" i="36" s="1"/>
  <c r="R41" i="9"/>
  <c r="R40" i="9"/>
  <c r="S40" i="9"/>
  <c r="S41" i="9" s="1"/>
  <c r="S42" i="9" s="1"/>
  <c r="S43" i="9" s="1"/>
  <c r="H17" i="36" s="1"/>
  <c r="J17" i="36" s="1"/>
  <c r="R36" i="9"/>
  <c r="T36" i="9"/>
  <c r="T37" i="9" s="1"/>
  <c r="T38" i="9" s="1"/>
  <c r="T39" i="9" s="1"/>
  <c r="V36" i="9" s="1"/>
  <c r="R32" i="9"/>
  <c r="R31" i="9"/>
  <c r="R30" i="9"/>
  <c r="R29" i="9"/>
  <c r="R28" i="9"/>
  <c r="R26" i="9"/>
  <c r="R25" i="9"/>
  <c r="R24" i="9"/>
  <c r="R20" i="9"/>
  <c r="R16" i="9"/>
  <c r="R14" i="9"/>
  <c r="R13" i="9"/>
  <c r="R9" i="9"/>
  <c r="D27" i="36"/>
  <c r="N27" i="15"/>
  <c r="D27" i="31" s="1"/>
  <c r="F27" i="36" s="1"/>
  <c r="M26" i="15"/>
  <c r="N26" i="15" s="1"/>
  <c r="D26" i="31" s="1"/>
  <c r="F26" i="36" s="1"/>
  <c r="F26" i="15"/>
  <c r="C26" i="31" s="1"/>
  <c r="E26" i="36" s="1"/>
  <c r="M25" i="15"/>
  <c r="F25" i="15"/>
  <c r="C25" i="31" s="1"/>
  <c r="E25" i="31" s="1"/>
  <c r="G25" i="36" s="1"/>
  <c r="M24" i="15"/>
  <c r="D68" i="9"/>
  <c r="T68" i="9" s="1"/>
  <c r="T69" i="9" s="1"/>
  <c r="T70" i="9" s="1"/>
  <c r="T71" i="9" s="1"/>
  <c r="I24" i="36" s="1"/>
  <c r="K24" i="36" s="1"/>
  <c r="D24" i="36"/>
  <c r="N24" i="15"/>
  <c r="D24" i="31" s="1"/>
  <c r="F24" i="36" s="1"/>
  <c r="C24" i="36"/>
  <c r="M23" i="15"/>
  <c r="F23" i="15"/>
  <c r="C23" i="31" s="1"/>
  <c r="E23" i="36" s="1"/>
  <c r="D60" i="9"/>
  <c r="T60" i="9" s="1"/>
  <c r="T61" i="9" s="1"/>
  <c r="T62" i="9" s="1"/>
  <c r="T63" i="9" s="1"/>
  <c r="D22" i="35" s="1"/>
  <c r="F22" i="35" s="1"/>
  <c r="F22" i="15"/>
  <c r="C22" i="31" s="1"/>
  <c r="M21" i="15"/>
  <c r="D21" i="36" s="1"/>
  <c r="C56" i="9"/>
  <c r="M20" i="15"/>
  <c r="F20" i="15"/>
  <c r="C20" i="31" s="1"/>
  <c r="E20" i="36" s="1"/>
  <c r="E19" i="36"/>
  <c r="E19" i="15"/>
  <c r="M18" i="15"/>
  <c r="N17" i="15"/>
  <c r="D17" i="31" s="1"/>
  <c r="F17" i="36" s="1"/>
  <c r="D40" i="9"/>
  <c r="T40" i="9" s="1"/>
  <c r="T41" i="9" s="1"/>
  <c r="T42" i="9" s="1"/>
  <c r="T43" i="9" s="1"/>
  <c r="D17" i="35" s="1"/>
  <c r="F17" i="35" s="1"/>
  <c r="M14" i="15"/>
  <c r="E14" i="36"/>
  <c r="E14" i="15"/>
  <c r="M13" i="15"/>
  <c r="D13" i="36" s="1"/>
  <c r="F13" i="15"/>
  <c r="C13" i="31" s="1"/>
  <c r="E13" i="36" s="1"/>
  <c r="N12" i="15"/>
  <c r="D12" i="31" s="1"/>
  <c r="F12" i="36" s="1"/>
  <c r="D20" i="9"/>
  <c r="T20" i="9" s="1"/>
  <c r="T21" i="9" s="1"/>
  <c r="T22" i="9" s="1"/>
  <c r="T23" i="9" s="1"/>
  <c r="V20" i="9" s="1"/>
  <c r="E12" i="15"/>
  <c r="M11" i="15"/>
  <c r="F11" i="15"/>
  <c r="C11" i="31" s="1"/>
  <c r="E11" i="36" s="1"/>
  <c r="D10" i="36"/>
  <c r="D12" i="9"/>
  <c r="T12" i="9"/>
  <c r="T13" i="9" s="1"/>
  <c r="T14" i="9" s="1"/>
  <c r="T15" i="9" s="1"/>
  <c r="I10" i="36" s="1"/>
  <c r="K10" i="36" s="1"/>
  <c r="B28" i="31"/>
  <c r="B28" i="15"/>
  <c r="B28" i="36"/>
  <c r="B27" i="15"/>
  <c r="B27" i="31"/>
  <c r="B27" i="36"/>
  <c r="B80" i="9"/>
  <c r="B26" i="31"/>
  <c r="B26" i="36"/>
  <c r="B26" i="35"/>
  <c r="B26" i="15"/>
  <c r="B25" i="15"/>
  <c r="B25" i="35"/>
  <c r="B25" i="36"/>
  <c r="B25" i="31"/>
  <c r="B23" i="15"/>
  <c r="B23" i="31"/>
  <c r="B23" i="36"/>
  <c r="B64" i="9"/>
  <c r="B60" i="9"/>
  <c r="B22" i="15"/>
  <c r="B22" i="35"/>
  <c r="B21" i="31"/>
  <c r="B21" i="36"/>
  <c r="B21" i="15"/>
  <c r="B56" i="9"/>
  <c r="B20" i="15"/>
  <c r="B20" i="35"/>
  <c r="B20" i="31"/>
  <c r="B20" i="36"/>
  <c r="B19" i="36"/>
  <c r="B19" i="31"/>
  <c r="B19" i="35"/>
  <c r="B19" i="15"/>
  <c r="B40" i="9"/>
  <c r="B17" i="31"/>
  <c r="B17" i="15"/>
  <c r="B17" i="35"/>
  <c r="B16" i="31"/>
  <c r="B16" i="15"/>
  <c r="B16" i="35"/>
  <c r="B16" i="36"/>
  <c r="B15" i="36"/>
  <c r="B15" i="15"/>
  <c r="B15" i="31"/>
  <c r="B15" i="35"/>
  <c r="B14" i="35"/>
  <c r="B14" i="31"/>
  <c r="B14" i="36"/>
  <c r="B14" i="15"/>
  <c r="B13" i="31"/>
  <c r="B13" i="35"/>
  <c r="B13" i="15"/>
  <c r="B13" i="36"/>
  <c r="B11" i="31"/>
  <c r="B16" i="9"/>
  <c r="B11" i="15"/>
  <c r="B11" i="36"/>
  <c r="M9" i="15"/>
  <c r="N9" i="15" s="1"/>
  <c r="D9" i="31" s="1"/>
  <c r="F9" i="15"/>
  <c r="C9" i="31" s="1"/>
  <c r="E9" i="36" s="1"/>
  <c r="C8" i="9"/>
  <c r="S8" i="9" s="1"/>
  <c r="B10" i="35"/>
  <c r="B10" i="31"/>
  <c r="B10" i="15"/>
  <c r="B10" i="36"/>
  <c r="B9" i="15"/>
  <c r="B9" i="36"/>
  <c r="B9" i="31"/>
  <c r="B9" i="35"/>
  <c r="C27" i="36"/>
  <c r="C80" i="9"/>
  <c r="S80" i="9" s="1"/>
  <c r="S81" i="9" s="1"/>
  <c r="S82" i="9" s="1"/>
  <c r="S83" i="9" s="1"/>
  <c r="E12" i="36"/>
  <c r="B12" i="31"/>
  <c r="B12" i="35"/>
  <c r="B20" i="9"/>
  <c r="B12" i="36"/>
  <c r="D28" i="36"/>
  <c r="D84" i="9"/>
  <c r="T84" i="9" s="1"/>
  <c r="T85" i="9" s="1"/>
  <c r="T86" i="9" s="1"/>
  <c r="T87" i="9" s="1"/>
  <c r="N15" i="15"/>
  <c r="D15" i="31" s="1"/>
  <c r="F15" i="36" s="1"/>
  <c r="D15" i="36"/>
  <c r="D32" i="9"/>
  <c r="T32" i="9" s="1"/>
  <c r="T33" i="9" s="1"/>
  <c r="T34" i="9" s="1"/>
  <c r="T35" i="9" s="1"/>
  <c r="E21" i="31"/>
  <c r="G21" i="36" s="1"/>
  <c r="E21" i="36"/>
  <c r="N20" i="15"/>
  <c r="D20" i="31" s="1"/>
  <c r="F20" i="36" s="1"/>
  <c r="D20" i="36"/>
  <c r="D52" i="9"/>
  <c r="T52" i="9" s="1"/>
  <c r="T53" i="9" s="1"/>
  <c r="T54" i="9" s="1"/>
  <c r="T55" i="9" s="1"/>
  <c r="N14" i="15"/>
  <c r="D14" i="31" s="1"/>
  <c r="F14" i="36" s="1"/>
  <c r="D14" i="36"/>
  <c r="D28" i="9"/>
  <c r="T28" i="9" s="1"/>
  <c r="T29" i="9" s="1"/>
  <c r="T30" i="9" s="1"/>
  <c r="T31" i="9" s="1"/>
  <c r="B18" i="31"/>
  <c r="B18" i="35"/>
  <c r="B44" i="9"/>
  <c r="B18" i="36"/>
  <c r="F28" i="15"/>
  <c r="C28" i="31" s="1"/>
  <c r="E28" i="15"/>
  <c r="E16" i="15"/>
  <c r="F16" i="15"/>
  <c r="C16" i="31" s="1"/>
  <c r="D25" i="36"/>
  <c r="D72" i="9"/>
  <c r="T72" i="9" s="1"/>
  <c r="T73" i="9" s="1"/>
  <c r="T74" i="9" s="1"/>
  <c r="T75" i="9" s="1"/>
  <c r="N25" i="15"/>
  <c r="D25" i="31" s="1"/>
  <c r="F25" i="36" s="1"/>
  <c r="E27" i="36"/>
  <c r="E15" i="36"/>
  <c r="E18" i="36"/>
  <c r="C52" i="9"/>
  <c r="S52" i="9" s="1"/>
  <c r="S53" i="9" s="1"/>
  <c r="S54" i="9" s="1"/>
  <c r="S55" i="9" s="1"/>
  <c r="D64" i="9"/>
  <c r="T64" i="9" s="1"/>
  <c r="T65" i="9" s="1"/>
  <c r="T66" i="9" s="1"/>
  <c r="T67" i="9" s="1"/>
  <c r="N23" i="15"/>
  <c r="D23" i="31" s="1"/>
  <c r="F23" i="36" s="1"/>
  <c r="D23" i="36"/>
  <c r="D11" i="36"/>
  <c r="D16" i="9"/>
  <c r="T16" i="9" s="1"/>
  <c r="T17" i="9" s="1"/>
  <c r="T18" i="9" s="1"/>
  <c r="T19" i="9" s="1"/>
  <c r="N11" i="15"/>
  <c r="D11" i="31" s="1"/>
  <c r="F11" i="36" s="1"/>
  <c r="B24" i="31"/>
  <c r="B24" i="35"/>
  <c r="B68" i="9"/>
  <c r="B24" i="36"/>
  <c r="C25" i="36"/>
  <c r="C72" i="9"/>
  <c r="S72" i="9" s="1"/>
  <c r="C24" i="9"/>
  <c r="S24" i="9" s="1"/>
  <c r="C13" i="36"/>
  <c r="D18" i="36"/>
  <c r="D44" i="9"/>
  <c r="T44" i="9" s="1"/>
  <c r="T45" i="9" s="1"/>
  <c r="T46" i="9" s="1"/>
  <c r="T47" i="9" s="1"/>
  <c r="N18" i="15"/>
  <c r="D18" i="31" s="1"/>
  <c r="F18" i="36" s="1"/>
  <c r="E17" i="31"/>
  <c r="G17" i="36" s="1"/>
  <c r="E17" i="36"/>
  <c r="D26" i="36"/>
  <c r="D76" i="9"/>
  <c r="T76" i="9" s="1"/>
  <c r="T77" i="9" s="1"/>
  <c r="T78" i="9" s="1"/>
  <c r="T79" i="9" s="1"/>
  <c r="N21" i="15"/>
  <c r="D21" i="31" s="1"/>
  <c r="F21" i="36" s="1"/>
  <c r="D56" i="9"/>
  <c r="T56" i="9" s="1"/>
  <c r="T57" i="9" s="1"/>
  <c r="T58" i="9" s="1"/>
  <c r="T59" i="9" s="1"/>
  <c r="D8" i="9"/>
  <c r="T8" i="9" s="1"/>
  <c r="T9" i="9" s="1"/>
  <c r="T10" i="9" s="1"/>
  <c r="T11" i="9" s="1"/>
  <c r="D9" i="36"/>
  <c r="C16" i="9"/>
  <c r="C11" i="36"/>
  <c r="U40" i="9"/>
  <c r="N19" i="15"/>
  <c r="D19" i="31" s="1"/>
  <c r="F19" i="36" s="1"/>
  <c r="D19" i="36"/>
  <c r="D48" i="9"/>
  <c r="T48" i="9" s="1"/>
  <c r="T49" i="9" s="1"/>
  <c r="T50" i="9" s="1"/>
  <c r="T51" i="9" s="1"/>
  <c r="N10" i="15"/>
  <c r="D10" i="31" s="1"/>
  <c r="F10" i="36" s="1"/>
  <c r="C18" i="36"/>
  <c r="E15" i="15"/>
  <c r="C76" i="9"/>
  <c r="S76" i="9" s="1"/>
  <c r="S77" i="9" s="1"/>
  <c r="S78" i="9" s="1"/>
  <c r="S79" i="9" s="1"/>
  <c r="C22" i="36"/>
  <c r="E22" i="36"/>
  <c r="N22" i="15"/>
  <c r="D22" i="31" s="1"/>
  <c r="F22" i="36" s="1"/>
  <c r="D16" i="36"/>
  <c r="S12" i="9"/>
  <c r="S13" i="9" s="1"/>
  <c r="S14" i="9" s="1"/>
  <c r="S15" i="9" s="1"/>
  <c r="E10" i="36"/>
  <c r="N13" i="15"/>
  <c r="D13" i="31" s="1"/>
  <c r="F13" i="36" s="1"/>
  <c r="C23" i="36"/>
  <c r="D24" i="9"/>
  <c r="T24" i="9" s="1"/>
  <c r="T25" i="9" s="1"/>
  <c r="T26" i="9" s="1"/>
  <c r="T27" i="9" s="1"/>
  <c r="I27" i="36" l="1"/>
  <c r="K27" i="36" s="1"/>
  <c r="V80" i="9"/>
  <c r="S73" i="9"/>
  <c r="S74" i="9" s="1"/>
  <c r="S75" i="9" s="1"/>
  <c r="U72" i="9" s="1"/>
  <c r="S69" i="9"/>
  <c r="S70" i="9" s="1"/>
  <c r="S71" i="9" s="1"/>
  <c r="H24" i="36" s="1"/>
  <c r="J24" i="36" s="1"/>
  <c r="L24" i="36" s="1"/>
  <c r="N24" i="36" s="1"/>
  <c r="M24" i="36" s="1"/>
  <c r="P24" i="36" s="1"/>
  <c r="D24" i="35"/>
  <c r="F24" i="35" s="1"/>
  <c r="V68" i="9"/>
  <c r="H23" i="36"/>
  <c r="J23" i="36" s="1"/>
  <c r="C23" i="35"/>
  <c r="E23" i="35" s="1"/>
  <c r="C22" i="35"/>
  <c r="E22" i="35" s="1"/>
  <c r="G22" i="35" s="1"/>
  <c r="V60" i="9"/>
  <c r="I22" i="36"/>
  <c r="K22" i="36" s="1"/>
  <c r="L22" i="36" s="1"/>
  <c r="N22" i="36" s="1"/>
  <c r="M22" i="36" s="1"/>
  <c r="P22" i="36" s="1"/>
  <c r="U60" i="9"/>
  <c r="S56" i="9"/>
  <c r="S57" i="9" s="1"/>
  <c r="S58" i="9" s="1"/>
  <c r="S59" i="9" s="1"/>
  <c r="H21" i="36" s="1"/>
  <c r="J21" i="36" s="1"/>
  <c r="U44" i="9"/>
  <c r="C18" i="35"/>
  <c r="E18" i="35" s="1"/>
  <c r="C17" i="35"/>
  <c r="E17" i="35" s="1"/>
  <c r="G17" i="35" s="1"/>
  <c r="I17" i="36"/>
  <c r="K17" i="36" s="1"/>
  <c r="L17" i="36" s="1"/>
  <c r="N17" i="36" s="1"/>
  <c r="M17" i="36" s="1"/>
  <c r="P17" i="36" s="1"/>
  <c r="V40" i="9"/>
  <c r="D16" i="35"/>
  <c r="F16" i="35" s="1"/>
  <c r="I16" i="36"/>
  <c r="K16" i="36" s="1"/>
  <c r="S25" i="9"/>
  <c r="S26" i="9" s="1"/>
  <c r="S27" i="9" s="1"/>
  <c r="C13" i="35" s="1"/>
  <c r="E13" i="35" s="1"/>
  <c r="S16" i="9"/>
  <c r="S17" i="9" s="1"/>
  <c r="S18" i="9" s="1"/>
  <c r="S19" i="9" s="1"/>
  <c r="H11" i="36" s="1"/>
  <c r="J11" i="36" s="1"/>
  <c r="D10" i="35"/>
  <c r="F10" i="35" s="1"/>
  <c r="S9" i="9"/>
  <c r="S10" i="9" s="1"/>
  <c r="S11" i="9" s="1"/>
  <c r="C9" i="35" s="1"/>
  <c r="E27" i="31"/>
  <c r="G27" i="36" s="1"/>
  <c r="E26" i="31"/>
  <c r="G26" i="36" s="1"/>
  <c r="E25" i="36"/>
  <c r="E24" i="31"/>
  <c r="G24" i="36" s="1"/>
  <c r="E23" i="31"/>
  <c r="G23" i="36" s="1"/>
  <c r="E22" i="31"/>
  <c r="G22" i="36" s="1"/>
  <c r="E20" i="31"/>
  <c r="G20" i="36" s="1"/>
  <c r="E19" i="31"/>
  <c r="G19" i="36" s="1"/>
  <c r="C48" i="9"/>
  <c r="S48" i="9" s="1"/>
  <c r="S49" i="9" s="1"/>
  <c r="S50" i="9" s="1"/>
  <c r="S51" i="9" s="1"/>
  <c r="C19" i="36"/>
  <c r="E18" i="31"/>
  <c r="G18" i="36" s="1"/>
  <c r="E15" i="31"/>
  <c r="G15" i="36" s="1"/>
  <c r="E14" i="31"/>
  <c r="G14" i="36" s="1"/>
  <c r="C14" i="36"/>
  <c r="C28" i="9"/>
  <c r="S28" i="9" s="1"/>
  <c r="S29" i="9" s="1"/>
  <c r="S30" i="9" s="1"/>
  <c r="S31" i="9" s="1"/>
  <c r="E13" i="31"/>
  <c r="G13" i="36" s="1"/>
  <c r="D12" i="35"/>
  <c r="F12" i="35" s="1"/>
  <c r="I12" i="36"/>
  <c r="K12" i="36" s="1"/>
  <c r="E12" i="31"/>
  <c r="G12" i="36" s="1"/>
  <c r="C12" i="36"/>
  <c r="C20" i="9"/>
  <c r="S20" i="9" s="1"/>
  <c r="S21" i="9" s="1"/>
  <c r="S22" i="9" s="1"/>
  <c r="S23" i="9" s="1"/>
  <c r="E11" i="31"/>
  <c r="G11" i="36" s="1"/>
  <c r="V12" i="9"/>
  <c r="K10" i="31"/>
  <c r="E11" i="37" s="1"/>
  <c r="C10" i="35"/>
  <c r="E10" i="35" s="1"/>
  <c r="G10" i="35" s="1"/>
  <c r="H10" i="36"/>
  <c r="J10" i="36" s="1"/>
  <c r="L10" i="36" s="1"/>
  <c r="N10" i="36" s="1"/>
  <c r="M10" i="36" s="1"/>
  <c r="P10" i="36" s="1"/>
  <c r="U12" i="9"/>
  <c r="I13" i="36"/>
  <c r="K13" i="36" s="1"/>
  <c r="D13" i="35"/>
  <c r="F13" i="35" s="1"/>
  <c r="V24" i="9"/>
  <c r="V32" i="9"/>
  <c r="I15" i="36"/>
  <c r="K15" i="36" s="1"/>
  <c r="D15" i="35"/>
  <c r="F15" i="35" s="1"/>
  <c r="D26" i="35"/>
  <c r="F26" i="35" s="1"/>
  <c r="V76" i="9"/>
  <c r="I26" i="36"/>
  <c r="K26" i="36" s="1"/>
  <c r="D11" i="35"/>
  <c r="F11" i="35" s="1"/>
  <c r="I11" i="36"/>
  <c r="K11" i="36" s="1"/>
  <c r="V16" i="9"/>
  <c r="I20" i="36"/>
  <c r="K20" i="36" s="1"/>
  <c r="D20" i="35"/>
  <c r="F20" i="35" s="1"/>
  <c r="V52" i="9"/>
  <c r="U76" i="9"/>
  <c r="C26" i="35"/>
  <c r="E26" i="35" s="1"/>
  <c r="H26" i="36"/>
  <c r="J26" i="36" s="1"/>
  <c r="L26" i="36" s="1"/>
  <c r="N26" i="36" s="1"/>
  <c r="M26" i="36" s="1"/>
  <c r="P26" i="36" s="1"/>
  <c r="U16" i="9"/>
  <c r="C11" i="35"/>
  <c r="E11" i="35" s="1"/>
  <c r="V56" i="9"/>
  <c r="I21" i="36"/>
  <c r="K21" i="36" s="1"/>
  <c r="L21" i="36" s="1"/>
  <c r="N21" i="36" s="1"/>
  <c r="M21" i="36" s="1"/>
  <c r="P21" i="36" s="1"/>
  <c r="D21" i="35"/>
  <c r="F21" i="35" s="1"/>
  <c r="C15" i="36"/>
  <c r="C32" i="9"/>
  <c r="S32" i="9" s="1"/>
  <c r="S33" i="9" s="1"/>
  <c r="S34" i="9" s="1"/>
  <c r="S35" i="9" s="1"/>
  <c r="D25" i="35"/>
  <c r="F25" i="35" s="1"/>
  <c r="V72" i="9"/>
  <c r="I25" i="36"/>
  <c r="K25" i="36" s="1"/>
  <c r="V64" i="9"/>
  <c r="I23" i="36"/>
  <c r="K23" i="36" s="1"/>
  <c r="L23" i="36" s="1"/>
  <c r="N23" i="36" s="1"/>
  <c r="M23" i="36" s="1"/>
  <c r="P23" i="36" s="1"/>
  <c r="D23" i="35"/>
  <c r="F23" i="35" s="1"/>
  <c r="H27" i="36"/>
  <c r="J27" i="36" s="1"/>
  <c r="U80" i="9"/>
  <c r="C27" i="35"/>
  <c r="E27" i="35" s="1"/>
  <c r="G27" i="35" s="1"/>
  <c r="L9" i="31"/>
  <c r="F10" i="37" s="1"/>
  <c r="E16" i="31"/>
  <c r="G16" i="36" s="1"/>
  <c r="E16" i="36"/>
  <c r="V28" i="9"/>
  <c r="D14" i="35"/>
  <c r="F14" i="35" s="1"/>
  <c r="I14" i="36"/>
  <c r="K14" i="36" s="1"/>
  <c r="I19" i="36"/>
  <c r="K19" i="36" s="1"/>
  <c r="D19" i="35"/>
  <c r="F19" i="35" s="1"/>
  <c r="V48" i="9"/>
  <c r="I18" i="36"/>
  <c r="K18" i="36" s="1"/>
  <c r="L18" i="36" s="1"/>
  <c r="N18" i="36" s="1"/>
  <c r="M18" i="36" s="1"/>
  <c r="P18" i="36" s="1"/>
  <c r="D18" i="35"/>
  <c r="F18" i="35" s="1"/>
  <c r="G18" i="35" s="1"/>
  <c r="V44" i="9"/>
  <c r="C36" i="9"/>
  <c r="S36" i="9" s="1"/>
  <c r="S37" i="9" s="1"/>
  <c r="S38" i="9" s="1"/>
  <c r="S39" i="9" s="1"/>
  <c r="C16" i="36"/>
  <c r="V84" i="9"/>
  <c r="I28" i="36"/>
  <c r="K28" i="36" s="1"/>
  <c r="D28" i="35"/>
  <c r="F28" i="35" s="1"/>
  <c r="V8" i="9"/>
  <c r="D9" i="35"/>
  <c r="J9" i="31"/>
  <c r="D10" i="37" s="1"/>
  <c r="K13" i="31"/>
  <c r="E14" i="37" s="1"/>
  <c r="L11" i="31"/>
  <c r="F12" i="37" s="1"/>
  <c r="L12" i="31"/>
  <c r="F13" i="37" s="1"/>
  <c r="F9" i="36"/>
  <c r="J10" i="31"/>
  <c r="D11" i="37" s="1"/>
  <c r="L10" i="31"/>
  <c r="F11" i="37" s="1"/>
  <c r="J12" i="31"/>
  <c r="D13" i="37" s="1"/>
  <c r="K9" i="31"/>
  <c r="E10" i="37" s="1"/>
  <c r="K12" i="31"/>
  <c r="E13" i="37" s="1"/>
  <c r="I12" i="31"/>
  <c r="C13" i="37" s="1"/>
  <c r="J11" i="31"/>
  <c r="D12" i="37" s="1"/>
  <c r="I11" i="31"/>
  <c r="C12" i="37" s="1"/>
  <c r="M9" i="31"/>
  <c r="G10" i="37" s="1"/>
  <c r="K11" i="31"/>
  <c r="E12" i="37" s="1"/>
  <c r="I10" i="31"/>
  <c r="C11" i="37" s="1"/>
  <c r="L13" i="31"/>
  <c r="F14" i="37" s="1"/>
  <c r="I13" i="31"/>
  <c r="C14" i="37" s="1"/>
  <c r="M12" i="31"/>
  <c r="G13" i="37" s="1"/>
  <c r="M10" i="31"/>
  <c r="G11" i="37" s="1"/>
  <c r="J13" i="31"/>
  <c r="D14" i="37" s="1"/>
  <c r="M13" i="31"/>
  <c r="G14" i="37" s="1"/>
  <c r="E9" i="31"/>
  <c r="G9" i="36" s="1"/>
  <c r="C28" i="36"/>
  <c r="C84" i="9"/>
  <c r="S84" i="9" s="1"/>
  <c r="S85" i="9" s="1"/>
  <c r="S86" i="9" s="1"/>
  <c r="S87" i="9" s="1"/>
  <c r="I9" i="31"/>
  <c r="C10" i="37" s="1"/>
  <c r="M11" i="31"/>
  <c r="G12" i="37" s="1"/>
  <c r="U52" i="9"/>
  <c r="H20" i="36"/>
  <c r="J20" i="36" s="1"/>
  <c r="L20" i="36" s="1"/>
  <c r="N20" i="36" s="1"/>
  <c r="M20" i="36" s="1"/>
  <c r="P20" i="36" s="1"/>
  <c r="C20" i="35"/>
  <c r="E20" i="35" s="1"/>
  <c r="E28" i="31"/>
  <c r="G28" i="36" s="1"/>
  <c r="E28" i="36"/>
  <c r="E10" i="31"/>
  <c r="G10" i="36" s="1"/>
  <c r="L27" i="36" l="1"/>
  <c r="N27" i="36" s="1"/>
  <c r="M27" i="36" s="1"/>
  <c r="P27" i="36" s="1"/>
  <c r="C25" i="35"/>
  <c r="E25" i="35" s="1"/>
  <c r="G25" i="35" s="1"/>
  <c r="H25" i="36"/>
  <c r="J25" i="36" s="1"/>
  <c r="L25" i="36" s="1"/>
  <c r="N25" i="36" s="1"/>
  <c r="M25" i="36" s="1"/>
  <c r="P25" i="36" s="1"/>
  <c r="U68" i="9"/>
  <c r="C24" i="35"/>
  <c r="E24" i="35" s="1"/>
  <c r="G24" i="35"/>
  <c r="G23" i="35"/>
  <c r="U56" i="9"/>
  <c r="C21" i="35"/>
  <c r="E21" i="35" s="1"/>
  <c r="G21" i="35" s="1"/>
  <c r="U24" i="9"/>
  <c r="H13" i="36"/>
  <c r="J13" i="36" s="1"/>
  <c r="L13" i="36" s="1"/>
  <c r="N13" i="36" s="1"/>
  <c r="M13" i="36" s="1"/>
  <c r="P13" i="36" s="1"/>
  <c r="U8" i="9"/>
  <c r="G26" i="35"/>
  <c r="G20" i="35"/>
  <c r="H19" i="36"/>
  <c r="J19" i="36" s="1"/>
  <c r="L19" i="36" s="1"/>
  <c r="N19" i="36" s="1"/>
  <c r="M19" i="36" s="1"/>
  <c r="P19" i="36" s="1"/>
  <c r="C19" i="35"/>
  <c r="E19" i="35" s="1"/>
  <c r="G19" i="35" s="1"/>
  <c r="U48" i="9"/>
  <c r="C14" i="35"/>
  <c r="E14" i="35" s="1"/>
  <c r="G14" i="35" s="1"/>
  <c r="H14" i="36"/>
  <c r="J14" i="36" s="1"/>
  <c r="L14" i="36" s="1"/>
  <c r="N14" i="36" s="1"/>
  <c r="M14" i="36" s="1"/>
  <c r="P14" i="36" s="1"/>
  <c r="U28" i="9"/>
  <c r="G13" i="35"/>
  <c r="H12" i="36"/>
  <c r="J12" i="36" s="1"/>
  <c r="L12" i="36" s="1"/>
  <c r="N12" i="36" s="1"/>
  <c r="M12" i="36" s="1"/>
  <c r="P12" i="36" s="1"/>
  <c r="C12" i="35"/>
  <c r="E12" i="35" s="1"/>
  <c r="G12" i="35" s="1"/>
  <c r="U20" i="9"/>
  <c r="L11" i="36"/>
  <c r="N11" i="36" s="1"/>
  <c r="M11" i="36" s="1"/>
  <c r="P11" i="36" s="1"/>
  <c r="G11" i="35"/>
  <c r="H9" i="36"/>
  <c r="E9" i="35"/>
  <c r="H15" i="36"/>
  <c r="J15" i="36" s="1"/>
  <c r="L15" i="36" s="1"/>
  <c r="N15" i="36" s="1"/>
  <c r="M15" i="36" s="1"/>
  <c r="P15" i="36" s="1"/>
  <c r="C15" i="35"/>
  <c r="E15" i="35" s="1"/>
  <c r="G15" i="35" s="1"/>
  <c r="U32" i="9"/>
  <c r="C16" i="35"/>
  <c r="E16" i="35" s="1"/>
  <c r="G16" i="35" s="1"/>
  <c r="U36" i="9"/>
  <c r="H16" i="36"/>
  <c r="J16" i="36" s="1"/>
  <c r="L16" i="36" s="1"/>
  <c r="N16" i="36" s="1"/>
  <c r="M16" i="36" s="1"/>
  <c r="P16" i="36" s="1"/>
  <c r="I9" i="36"/>
  <c r="F9" i="35"/>
  <c r="K9" i="36" s="1"/>
  <c r="C28" i="35"/>
  <c r="E28" i="35" s="1"/>
  <c r="G28" i="35" s="1"/>
  <c r="U84" i="9"/>
  <c r="H28" i="36"/>
  <c r="J28" i="36" s="1"/>
  <c r="L28" i="36" s="1"/>
  <c r="N28" i="36" s="1"/>
  <c r="M28" i="36" s="1"/>
  <c r="P28" i="36" s="1"/>
  <c r="B15" i="33"/>
  <c r="B17" i="33"/>
  <c r="B16" i="33"/>
  <c r="B14" i="33"/>
  <c r="B18" i="33" l="1"/>
  <c r="C18" i="33" s="1"/>
  <c r="K9" i="35"/>
  <c r="K10" i="37" s="1"/>
  <c r="L12" i="35"/>
  <c r="L13" i="37" s="1"/>
  <c r="O13" i="35"/>
  <c r="O14" i="37" s="1"/>
  <c r="L13" i="35"/>
  <c r="L14" i="37" s="1"/>
  <c r="M13" i="35"/>
  <c r="M14" i="37" s="1"/>
  <c r="M12" i="35"/>
  <c r="M13" i="37" s="1"/>
  <c r="M9" i="35"/>
  <c r="M10" i="37" s="1"/>
  <c r="L9" i="35"/>
  <c r="L10" i="37" s="1"/>
  <c r="O10" i="35"/>
  <c r="O11" i="37" s="1"/>
  <c r="G9" i="35"/>
  <c r="L9" i="36" s="1"/>
  <c r="N11" i="35"/>
  <c r="N12" i="37" s="1"/>
  <c r="K11" i="35"/>
  <c r="K12" i="37" s="1"/>
  <c r="K12" i="35"/>
  <c r="K13" i="37" s="1"/>
  <c r="M11" i="35"/>
  <c r="M12" i="37" s="1"/>
  <c r="M10" i="35"/>
  <c r="M11" i="37" s="1"/>
  <c r="O11" i="35"/>
  <c r="O12" i="37" s="1"/>
  <c r="N10" i="35"/>
  <c r="N11" i="37" s="1"/>
  <c r="N12" i="35"/>
  <c r="N13" i="37" s="1"/>
  <c r="J9" i="36"/>
  <c r="O9" i="35"/>
  <c r="O10" i="37" s="1"/>
  <c r="L11" i="35"/>
  <c r="L12" i="37" s="1"/>
  <c r="L10" i="35"/>
  <c r="L11" i="37" s="1"/>
  <c r="N9" i="35"/>
  <c r="N10" i="37" s="1"/>
  <c r="K13" i="35"/>
  <c r="K14" i="37" s="1"/>
  <c r="O12" i="35"/>
  <c r="O13" i="37" s="1"/>
  <c r="N13" i="35"/>
  <c r="N14" i="37" s="1"/>
  <c r="K10" i="35"/>
  <c r="K11" i="37" s="1"/>
  <c r="C17" i="33" l="1"/>
  <c r="C15" i="33"/>
  <c r="C16" i="33"/>
  <c r="C14" i="33"/>
  <c r="D16" i="33"/>
  <c r="D17" i="33"/>
  <c r="D15" i="33"/>
  <c r="D14" i="33"/>
  <c r="N9" i="36"/>
  <c r="M9" i="36" s="1"/>
  <c r="P9" i="36" s="1"/>
  <c r="B21" i="33"/>
  <c r="D18" i="33" l="1"/>
  <c r="E18" i="33" s="1"/>
  <c r="E17" i="33" l="1"/>
  <c r="E16" i="33"/>
  <c r="E15" i="33"/>
  <c r="E14" i="33"/>
  <c r="D21" i="33"/>
</calcChain>
</file>

<file path=xl/sharedStrings.xml><?xml version="1.0" encoding="utf-8"?>
<sst xmlns="http://schemas.openxmlformats.org/spreadsheetml/2006/main" count="1216" uniqueCount="419">
  <si>
    <t>No. DEL RIESGO</t>
  </si>
  <si>
    <t>RIESGO</t>
  </si>
  <si>
    <t>PROBABILIDAD</t>
  </si>
  <si>
    <t>Frecuencia</t>
  </si>
  <si>
    <t>IMPACTO</t>
  </si>
  <si>
    <t>Moderado</t>
  </si>
  <si>
    <t>Mayor</t>
  </si>
  <si>
    <t>Menor</t>
  </si>
  <si>
    <t>TIPO</t>
  </si>
  <si>
    <t>Probabilidad Residual</t>
  </si>
  <si>
    <t>Impacto Residual</t>
  </si>
  <si>
    <t>MAPA DE RIESGOS</t>
  </si>
  <si>
    <t>Fecha</t>
  </si>
  <si>
    <t>R1</t>
  </si>
  <si>
    <t>R2</t>
  </si>
  <si>
    <t>R3</t>
  </si>
  <si>
    <t>R4</t>
  </si>
  <si>
    <t>R5</t>
  </si>
  <si>
    <t>R6</t>
  </si>
  <si>
    <t>R7</t>
  </si>
  <si>
    <t>R8</t>
  </si>
  <si>
    <t>R9</t>
  </si>
  <si>
    <t>MAPA DE CALOR RIESGO INHERENTE</t>
  </si>
  <si>
    <t>MAPA DE CALOR RIESGO RESIDUAL</t>
  </si>
  <si>
    <t>2. Si en la sumatoria de los riesgos Extermos y altos representan mas o igual al 30% de los Riesgos Calificados, y menos del 20% de los Riesgos Extremos la calificación del Proceso será ALTO.</t>
  </si>
  <si>
    <t>3. Si en la sumatoria de los riesgos Extremos, altos y moderados representan mas o igual al  40% de los Riesgos Calificados, y menos del 30% de los Riesgos Extremos y Altos, y Menos del 20% de los Riesgos Extremos, la calificación del Proceso será MODERADO.</t>
  </si>
  <si>
    <t>Sumatoria de riesgos Extremos</t>
  </si>
  <si>
    <t>Sumatoria de riesgos altos</t>
  </si>
  <si>
    <t>Sumatoria de riesgos moderados</t>
  </si>
  <si>
    <t>Sumatoria de Riesgos bajos</t>
  </si>
  <si>
    <t>Total</t>
  </si>
  <si>
    <t>RIESGO INHERENTE DEL PROCESO</t>
  </si>
  <si>
    <t>RIESGO RESIDUAL DEL PROCESO</t>
  </si>
  <si>
    <t>R10</t>
  </si>
  <si>
    <t>R11</t>
  </si>
  <si>
    <t>R12</t>
  </si>
  <si>
    <t>R13</t>
  </si>
  <si>
    <t>R14</t>
  </si>
  <si>
    <t>R15</t>
  </si>
  <si>
    <t>R16</t>
  </si>
  <si>
    <t>R17</t>
  </si>
  <si>
    <t>R18</t>
  </si>
  <si>
    <t>R19</t>
  </si>
  <si>
    <t>R20</t>
  </si>
  <si>
    <t xml:space="preserve"> </t>
  </si>
  <si>
    <t>VALORACIÓN DEL CONTROL</t>
  </si>
  <si>
    <t>RIESGO INHERENTE Y RESIDUAL DEL PROCESO</t>
  </si>
  <si>
    <r>
      <rPr>
        <b/>
        <sz val="11"/>
        <color theme="1"/>
        <rFont val="Calibri"/>
        <family val="2"/>
        <scheme val="minor"/>
      </rPr>
      <t>Explicaciones Para realizar la ponderación de Riesgos.</t>
    </r>
    <r>
      <rPr>
        <sz val="11"/>
        <color theme="1"/>
        <rFont val="Calibri"/>
        <family val="2"/>
        <scheme val="minor"/>
      </rPr>
      <t xml:space="preserve">
1. Si en la sumatoria de los riesgos los Extremos representan mas o igual al 20% de los Riesgos, la calificación del Proceso será EXTREMO.</t>
    </r>
  </si>
  <si>
    <t>Control de Cambios</t>
  </si>
  <si>
    <t>Infraestructura</t>
  </si>
  <si>
    <t>DESCRIPCIÓN DEL RIESGO</t>
  </si>
  <si>
    <t>FACTOR DEL RIESGO</t>
  </si>
  <si>
    <t>Nivel</t>
  </si>
  <si>
    <t>Frecuencia de la Actividad</t>
  </si>
  <si>
    <t>Probabilidad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</si>
  <si>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</si>
  <si>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</si>
  <si>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</si>
  <si>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</si>
  <si>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</si>
  <si>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</si>
  <si>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</si>
  <si>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Muy Alta</t>
  </si>
  <si>
    <t>% Impacto</t>
  </si>
  <si>
    <t>Reputacional</t>
  </si>
  <si>
    <t>Leve</t>
  </si>
  <si>
    <t>El riesgo afecta la imagen de algún área de la organización.</t>
  </si>
  <si>
    <t>Entre 10 y 50 SMLMV</t>
  </si>
  <si>
    <t>El riesgo afecta la imagen de la entidad internamente, de conocimiento general nivel interno, de junta directiva y accionistas y/o de proveedores.</t>
  </si>
  <si>
    <t>Entre 50 y 100 SMLMV</t>
  </si>
  <si>
    <t>El riesgo afecta la imagen de la entidad con algunos usuarios de relevancia frente al logro de los objetivos.</t>
  </si>
  <si>
    <t>Entre 100 y 500 SMLMV</t>
  </si>
  <si>
    <t>El riesgo afecta la imagen de la entidad con efecto publicitario sostenido a nivel de sector administrativo, nivel departamental o municipal.</t>
  </si>
  <si>
    <t>Catastrófico</t>
  </si>
  <si>
    <t>Mayor a 500 SMLMV</t>
  </si>
  <si>
    <t>El riesgo afecta la imagen de la entidad a nivel nacional, con efecto publicitario sostenido a nivel país</t>
  </si>
  <si>
    <t>IMPACTO INHERENTE</t>
  </si>
  <si>
    <t>Talento_Humano</t>
  </si>
  <si>
    <t>¿QUÉ? 
IMPACTO</t>
  </si>
  <si>
    <t>La actividad que conlleva el riesgo se ejecuta mínimo 500 veces al año y máximo 5.000 veces por año</t>
  </si>
  <si>
    <t>La actividad que conlleva el riesgo se ejecuta más de 5.000 veces por año</t>
  </si>
  <si>
    <t>Afectación_Económica</t>
  </si>
  <si>
    <t>PROBABILIDAD INHERENTE</t>
  </si>
  <si>
    <t>Menor a 10 SMLMV</t>
  </si>
  <si>
    <t>Extremo</t>
  </si>
  <si>
    <t>Alto</t>
  </si>
  <si>
    <t>Bajo</t>
  </si>
  <si>
    <t>Impacto</t>
  </si>
  <si>
    <t>NIVELES DE RIESGO</t>
  </si>
  <si>
    <t>CALIFICACIÓN RIESGO INHERENTE</t>
  </si>
  <si>
    <t>Tipo de control</t>
  </si>
  <si>
    <t>Peso del Control</t>
  </si>
  <si>
    <t>Implementación</t>
  </si>
  <si>
    <t>Peso de la implementación</t>
  </si>
  <si>
    <t>Automático</t>
  </si>
  <si>
    <t>Manual</t>
  </si>
  <si>
    <t>Atributos Informativos</t>
  </si>
  <si>
    <t>Documentación</t>
  </si>
  <si>
    <t>Documentado</t>
  </si>
  <si>
    <t>Sin Documentar</t>
  </si>
  <si>
    <t>Continua</t>
  </si>
  <si>
    <t>Aleatoria</t>
  </si>
  <si>
    <t>Evidencia</t>
  </si>
  <si>
    <t>Con Registro</t>
  </si>
  <si>
    <t>Sin Registro</t>
  </si>
  <si>
    <t>Eficiencia</t>
  </si>
  <si>
    <t>Preventivo</t>
  </si>
  <si>
    <t>Detectivo</t>
  </si>
  <si>
    <t>Correctivo</t>
  </si>
  <si>
    <t>Informativos</t>
  </si>
  <si>
    <t>Atributos del control</t>
  </si>
  <si>
    <t>Al</t>
  </si>
  <si>
    <t>No. Control</t>
  </si>
  <si>
    <t>Valor Total del Control</t>
  </si>
  <si>
    <t>Afectación o Desplazamiento en la Matriz</t>
  </si>
  <si>
    <t>% Probabilidad Riesgo Inherente</t>
  </si>
  <si>
    <t>% Impacto Riesgo Inherente</t>
  </si>
  <si>
    <t>Probabilidad residual</t>
  </si>
  <si>
    <t>CALIFICACIÓN RIESGO RESIDUAL</t>
  </si>
  <si>
    <r>
      <t xml:space="preserve">4. Si en la sumatoria de los riesgos Extremos, altos,  moderados y bajos representan mas o igual al  50% de los Riesgos Calificados, y menos del 40% de los riesgos Extremos, altos y moderados, y menos del 30% de los riesgos calificados en Extremos y Altos, y menos del 20% de los riesgos Extremos, la calificación del proceso sera BAJO.
</t>
    </r>
    <r>
      <rPr>
        <b/>
        <sz val="11"/>
        <color theme="1"/>
        <rFont val="Calibri"/>
        <family val="2"/>
        <scheme val="minor"/>
      </rPr>
      <t xml:space="preserve">Nota: </t>
    </r>
    <r>
      <rPr>
        <sz val="11"/>
        <color theme="1"/>
        <rFont val="Calibri"/>
        <family val="2"/>
        <scheme val="minor"/>
      </rPr>
      <t>Adapatado de Instituto de Auditores Internos</t>
    </r>
    <r>
      <rPr>
        <b/>
        <sz val="11"/>
        <color theme="1"/>
        <rFont val="Calibri"/>
        <family val="2"/>
        <scheme val="minor"/>
      </rPr>
      <t xml:space="preserve"> COSO ERM </t>
    </r>
    <r>
      <rPr>
        <sz val="11"/>
        <color theme="1"/>
        <rFont val="Calibri"/>
        <family val="2"/>
        <scheme val="minor"/>
      </rPr>
      <t>Agosto 2014</t>
    </r>
  </si>
  <si>
    <t>% Probabilidad Residual</t>
  </si>
  <si>
    <t>% Impacto Residual</t>
  </si>
  <si>
    <t>% Probabilidad Inherente</t>
  </si>
  <si>
    <t>% Impacto Inherente</t>
  </si>
  <si>
    <t>SEVERIDAD (NIVEL DE RIESGO)</t>
  </si>
  <si>
    <t>Tratamiento</t>
  </si>
  <si>
    <t>Reducir</t>
  </si>
  <si>
    <t>Mitigar</t>
  </si>
  <si>
    <t>Transferir</t>
  </si>
  <si>
    <t>Aceptar</t>
  </si>
  <si>
    <t>Evitar</t>
  </si>
  <si>
    <t>Plan de Acción</t>
  </si>
  <si>
    <t>Estado</t>
  </si>
  <si>
    <t>CÓDIGO:</t>
  </si>
  <si>
    <t>VERSIÓN:</t>
  </si>
  <si>
    <t>NO REQUIERE CLAVE PARA DESBLOQUEAR LAS HOJAS</t>
  </si>
  <si>
    <t>Procesos</t>
  </si>
  <si>
    <t>Tecnologías</t>
  </si>
  <si>
    <r>
      <t>¿PORQUÉ?
CAUSA RAÍZ
(</t>
    </r>
    <r>
      <rPr>
        <sz val="11"/>
        <rFont val="Arial"/>
        <family val="2"/>
      </rPr>
      <t xml:space="preserve">Iniciar con 
</t>
    </r>
    <r>
      <rPr>
        <b/>
        <sz val="11"/>
        <rFont val="Arial"/>
        <family val="2"/>
      </rPr>
      <t>debido a)</t>
    </r>
  </si>
  <si>
    <r>
      <t>¿CÓMO?
CAUSA INMEDIATA 
(</t>
    </r>
    <r>
      <rPr>
        <sz val="11"/>
        <rFont val="Arial"/>
        <family val="2"/>
      </rPr>
      <t xml:space="preserve">Iniciar con la palabra 
</t>
    </r>
    <r>
      <rPr>
        <b/>
        <sz val="11"/>
        <rFont val="Arial"/>
        <family val="2"/>
      </rPr>
      <t>por)</t>
    </r>
  </si>
  <si>
    <t>Posibilidad de pérdida Económica</t>
  </si>
  <si>
    <t>Posibilidad de pérdida Reputacional</t>
  </si>
  <si>
    <t>Posibilidad de pérdida Económica y Reputacional</t>
  </si>
  <si>
    <t>Evento_Externo</t>
  </si>
  <si>
    <t>N/A</t>
  </si>
  <si>
    <t>Sin Iniciar</t>
  </si>
  <si>
    <t>Cerrado</t>
  </si>
  <si>
    <t>En proceso</t>
  </si>
  <si>
    <t>Seguimiento 1 (Fecha y avance)</t>
  </si>
  <si>
    <t>Seguimiento 2 (Fecha y avance)</t>
  </si>
  <si>
    <t>Seguimientos por parte del Líder del Proceso</t>
  </si>
  <si>
    <t>Seguimiento 3 ... (Fecha y avance)</t>
  </si>
  <si>
    <t>Fecha de Inicio</t>
  </si>
  <si>
    <t>Fecha de Finalización</t>
  </si>
  <si>
    <t>Verificación por parte de segunda línea de defensa o quien haga sus veces 
(Fecha y Descripción)</t>
  </si>
  <si>
    <t>Verificación por parte de la Oficina de Control Interno o quien haga sus veces 
(Fecha y Descripción)</t>
  </si>
  <si>
    <t>¿QUÉ? IMPACTO</t>
  </si>
  <si>
    <t>PROCESO:</t>
  </si>
  <si>
    <t>OBJETIVO DEL PROCESO:</t>
  </si>
  <si>
    <t>ENTIDAD:</t>
  </si>
  <si>
    <t>A_Ejecución_y_Administración_de_procesos</t>
  </si>
  <si>
    <t>B_Fraude_Externo</t>
  </si>
  <si>
    <t>C_Fraude_Interno</t>
  </si>
  <si>
    <t>D_Fallas_Tecnológicas</t>
  </si>
  <si>
    <t>E_Relaciones_Laborales</t>
  </si>
  <si>
    <t>F_Usuarios_Productos_y_Prácticas_Organizacionales</t>
  </si>
  <si>
    <t>G_Daños_Activos_Físicos</t>
  </si>
  <si>
    <t>RESULTADO FUENTE GENERADORA DEL EVENTO</t>
  </si>
  <si>
    <t>SELECCIONE FUENTE GENERADORA DEL EVENTO PARA TIPO E,F,G</t>
  </si>
  <si>
    <t>VALIDACIÓN FUENTE GENERADORA DEL EVENTO PARA TIPO A,B,C,D</t>
  </si>
  <si>
    <t>Máximo</t>
  </si>
  <si>
    <t>Mínimo</t>
  </si>
  <si>
    <t>Afectación Económica</t>
  </si>
  <si>
    <t>Nivel de Impacto</t>
  </si>
  <si>
    <t>Porcentaje de Impacto</t>
  </si>
  <si>
    <t>Descripción del Control</t>
  </si>
  <si>
    <t>Acción
(Inicia con un verbo)</t>
  </si>
  <si>
    <t>Complemento (Periodicidad - Observaciones o Desviaciones)</t>
  </si>
  <si>
    <t>¿Requiere Plan de Acción?</t>
  </si>
  <si>
    <t>Requiere Plan de Acción</t>
  </si>
  <si>
    <t>No requiere Plan de Acción</t>
  </si>
  <si>
    <t>Responsable 
(Cargo)</t>
  </si>
  <si>
    <t>Descripción de la Acción, basado en el análisis de causas</t>
  </si>
  <si>
    <t>Matriz Mapa de Riesgos</t>
  </si>
  <si>
    <t>Orientaciones Generales</t>
  </si>
  <si>
    <t>Columna</t>
  </si>
  <si>
    <t>Descripción - Lineamientos para el diligenciamiento</t>
  </si>
  <si>
    <t>Proceso</t>
  </si>
  <si>
    <t>Diligencie el nombre del proceso al cual se le identificarán y valorarán los riesgos.</t>
  </si>
  <si>
    <t>Diligencie el objetivo del proceso.</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</si>
  <si>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</si>
  <si>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</si>
  <si>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</si>
  <si>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</si>
  <si>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adelantar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t>
    </r>
  </si>
  <si>
    <t>% Probabilidad</t>
  </si>
  <si>
    <t>Riesgo</t>
  </si>
  <si>
    <t>No. Riesgo</t>
  </si>
  <si>
    <t>Nivel Probabilidad</t>
  </si>
  <si>
    <t>Resultado</t>
  </si>
  <si>
    <t>No. veces que realiza la actividad al año</t>
  </si>
  <si>
    <t xml:space="preserve">Peso del Control + Peso de la implementación </t>
  </si>
  <si>
    <t>% Probabilidad Riesgo Inherente-(% Probabilidad Riesgo Inherente*Valor Total del Control)</t>
  </si>
  <si>
    <t>% Impacto Riesgo Inherente-(% Impacto Riesgo Inherente*Valor Total del Control)</t>
  </si>
  <si>
    <t>Afecta</t>
  </si>
  <si>
    <t>Severidad 
(Nivel de Riesgo)</t>
  </si>
  <si>
    <t>Vigencia del:</t>
  </si>
  <si>
    <t>Elaboración o Actualización:</t>
  </si>
  <si>
    <t>El archivo contiene las siguientes hojas:</t>
  </si>
  <si>
    <t>El formato de fecha es: DD/MM/AAAA</t>
  </si>
  <si>
    <r>
      <t>1 INSTRUCTIVO:</t>
    </r>
    <r>
      <rPr>
        <sz val="11"/>
        <rFont val="Arial Narrow"/>
        <family val="2"/>
      </rPr>
      <t xml:space="preserve"> Identifica el contenido del archivo y su funcionalidad</t>
    </r>
  </si>
  <si>
    <t>Las hojas se encuentran protegidas para evidar dañar las formulas, para desprotegerlas no se requiere contraseña</t>
  </si>
  <si>
    <t>Se debe ingresar información solo en las celdas identificadas con color NARANJA CLARO, las demás contienen formulas de autollenado</t>
  </si>
  <si>
    <r>
      <t>2 CONTEXTO E IDENTIFICACIÓN:</t>
    </r>
    <r>
      <rPr>
        <sz val="11"/>
        <rFont val="Arial Narrow"/>
        <family val="2"/>
      </rPr>
      <t xml:space="preserve"> Se establece el Número, Descripción y Factor del riesgo</t>
    </r>
  </si>
  <si>
    <r>
      <t>5 VALORACIÓN DEL CONTROL:</t>
    </r>
    <r>
      <rPr>
        <sz val="11"/>
        <rFont val="Arial Narrow"/>
        <family val="2"/>
      </rPr>
      <t xml:space="preserve"> Se realiza la descripción y atributos del control, calcula automáticamente el Valor Total del Control, Probabilidad residual e Impacto Residual</t>
    </r>
  </si>
  <si>
    <r>
      <t>7 MAPA CALOR INHEREN Y RESIDUAL:</t>
    </r>
    <r>
      <rPr>
        <sz val="11"/>
        <rFont val="Arial Narrow"/>
        <family val="2"/>
      </rPr>
      <t xml:space="preserve"> Comparación gráfica de la ubicación de cada riesgo inherente y residual en el mapa de calor (En esta hoja no se ingresan dados)</t>
    </r>
  </si>
  <si>
    <r>
      <t>8 MAPA RIESGOS:</t>
    </r>
    <r>
      <rPr>
        <sz val="11"/>
        <rFont val="Arial Narrow"/>
        <family val="2"/>
      </rPr>
      <t xml:space="preserve"> Establece el Tratamiento, Plan de Acción, Seguimientos por parte del Líder del Proceso, Verificación por parte de segunda línea de defensa o quien haga sus veces, Verificación por parte de la Oficina de Control Interno o quien haga sus veces y el estado de la acción.</t>
    </r>
  </si>
  <si>
    <r>
      <t>6 MAPA CALOR RESIDUAL:</t>
    </r>
    <r>
      <rPr>
        <sz val="11"/>
        <rFont val="Arial Narrow"/>
        <family val="2"/>
      </rPr>
      <t xml:space="preserve"> Representación gráfica de la ubicación de cada riesgo residual en el mapa de calor (En esta hoja no se ingresan datos)</t>
    </r>
  </si>
  <si>
    <r>
      <t>4 MAPA CALOR INHERENTE:</t>
    </r>
    <r>
      <rPr>
        <sz val="11"/>
        <rFont val="Arial Narrow"/>
        <family val="2"/>
      </rPr>
      <t xml:space="preserve"> Representación gráfica de la ubicación de cada riesgo inherente en el mapa de calor (En esta hoja no se ingresan datos)</t>
    </r>
  </si>
  <si>
    <r>
      <t>9 RIESGO DEL PROCESO:</t>
    </r>
    <r>
      <rPr>
        <sz val="11"/>
        <rFont val="Arial Narrow"/>
        <family val="2"/>
      </rPr>
      <t xml:space="preserve"> Calcula el nivel de riesgo del proceso (En esta hoja no se ingresan datos)</t>
    </r>
  </si>
  <si>
    <r>
      <t>10 CONTROL DE CAMBIOS:</t>
    </r>
    <r>
      <rPr>
        <sz val="11"/>
        <rFont val="Arial Narrow"/>
        <family val="2"/>
      </rPr>
      <t xml:space="preserve"> En ella se debe registrar los cambios al formato y al contenido del mismo</t>
    </r>
  </si>
  <si>
    <r>
      <t>11 FORMULAS:</t>
    </r>
    <r>
      <rPr>
        <sz val="11"/>
        <rFont val="Arial Narrow"/>
        <family val="2"/>
      </rPr>
      <t xml:space="preserve"> La información que contiene se utiliza para realizar operaciones en las demás hojas (En esta hoja no se ingresan datos)</t>
    </r>
  </si>
  <si>
    <t>Objetivo del Proceso</t>
  </si>
  <si>
    <t>No. de Riesgo
(Mismo consecutivo para toda la entidad)</t>
  </si>
  <si>
    <t>No. de Riesgo</t>
  </si>
  <si>
    <t xml:space="preserve">¿CÓMO?
CAUSA INMEDIATA </t>
  </si>
  <si>
    <r>
      <t xml:space="preserve">Circunstancias bajo las cuales se presenta el riesgo, es la situación más evidente frente al riesgo, redacte de la forma más concreta posible.
(Iniciar con la palabra </t>
    </r>
    <r>
      <rPr>
        <b/>
        <sz val="9"/>
        <rFont val="Arial Narrow"/>
        <family val="2"/>
      </rPr>
      <t>por</t>
    </r>
    <r>
      <rPr>
        <sz val="9"/>
        <rFont val="Arial Narrow"/>
        <family val="2"/>
      </rPr>
      <t>)</t>
    </r>
  </si>
  <si>
    <t>¿PORQUÉ?
CAUSA RAÍZ</t>
  </si>
  <si>
    <r>
      <t xml:space="preserve">Causa  principal  o básica, corresponde a las razones por la cuales se puede presentar  el riesgo, redacte de la forma más concreta posible.
(Iniciar </t>
    </r>
    <r>
      <rPr>
        <b/>
        <sz val="9"/>
        <rFont val="Arial Narrow"/>
        <family val="2"/>
      </rPr>
      <t>con debido a</t>
    </r>
    <r>
      <rPr>
        <sz val="9"/>
        <rFont val="Arial Narrow"/>
        <family val="2"/>
      </rPr>
      <t>)</t>
    </r>
  </si>
  <si>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r>
      <rPr>
        <sz val="9"/>
        <rFont val="Arial Narrow"/>
        <family val="2"/>
      </rPr>
      <t xml:space="preserve"> 
(Se genera automáticamente)</t>
    </r>
  </si>
  <si>
    <t>FACTOR DEL RIESGO / TIPO</t>
  </si>
  <si>
    <t>Seleccione de la lista desplegable entre las opiciones:
A_Ejecución_y_Administración_de_procesos
B_Fraude_Externo
C_Fraude_Interno
D_Fallas_Tecnológicas
E_Relaciones_Laborales
F_Usuarios_Productos_y_Prácticas_Organizacionales
G_Daños_Activos_Físicos</t>
  </si>
  <si>
    <t>FACTOR DEL RIESGO / SELECCIONE FUENTE GENERADORA DEL EVENTO PARA TIPO E,F,G</t>
  </si>
  <si>
    <r>
      <rPr>
        <b/>
        <sz val="9"/>
        <rFont val="Arial Narrow"/>
        <family val="2"/>
      </rPr>
      <t>Si en TIPO seleccioneó las opiciones:</t>
    </r>
    <r>
      <rPr>
        <sz val="9"/>
        <rFont val="Arial Narrow"/>
        <family val="2"/>
      </rPr>
      <t xml:space="preserve">
E_Relaciones_Laborales
F_Usuarios_Productos_y_Prácticas_Organizacionales
G_Daños_Activos_Físicos
</t>
    </r>
    <r>
      <rPr>
        <b/>
        <sz val="9"/>
        <rFont val="Arial Narrow"/>
        <family val="2"/>
      </rPr>
      <t>Debe definir la fuente generadora de la lista desplegable</t>
    </r>
  </si>
  <si>
    <t>Se rellena automáticamente según lo seleccinado de FACTOR DEL RIESGO</t>
  </si>
  <si>
    <t>Analice las consecuencias que puede ocasionar a la organización la materialización del riesgo, Seleccione de la lista desplegable entre: 
Posibilidad de pérdida Económica
Posibilidad de pérdida Reputacional
Posibilidad de pérdida Económica y Reputacional</t>
  </si>
  <si>
    <t>Fecha en la que realiza el diligenciamiento o actualización del mapa de riesgos, formato (DD/MM/AAAA)</t>
  </si>
  <si>
    <t>Vigencia del Al:</t>
  </si>
  <si>
    <t>Vigencia que tiene el mapa de riesgos fecha inicio fecha final, formato (DD/MM/AAAA)</t>
  </si>
  <si>
    <t xml:space="preserve">3 PROBABIL E IMPACTO INHERENTE: </t>
  </si>
  <si>
    <r>
      <t xml:space="preserve">Defina el número de veces que se ejecuta la actividad durante el año, (Recuerde la probabilidad e ocurrencia del riesgo se define como el No. de veces que se pasa por el punto de riesgo en el periodo de 1 año). La matriz automáticamente hará el cálculo para el nivel de probabilidad inherente.
</t>
    </r>
    <r>
      <rPr>
        <b/>
        <sz val="9"/>
        <rFont val="Arial Narrow"/>
        <family val="2"/>
      </rPr>
      <t>La matriz calcula automáticamente:</t>
    </r>
    <r>
      <rPr>
        <sz val="9"/>
        <rFont val="Arial Narrow"/>
        <family val="2"/>
      </rPr>
      <t xml:space="preserve">
Frecuencia de la Actividad
% Probabilidad
Nivel Probabilidad
</t>
    </r>
  </si>
  <si>
    <t>Resultado / Porcentaje de Impacto / Nivel de Impacto</t>
  </si>
  <si>
    <t>Se calcula automáticamente según la información de afectación económica y reputacional</t>
  </si>
  <si>
    <t>Debe seleccionar de lista desplegable entre:
Preventivo
Detectivo
Correctivo</t>
  </si>
  <si>
    <t>Se calcula automáticamente según lo seleccionado en Implementación
Manual
Automático</t>
  </si>
  <si>
    <t>Se calcula automáticamente según lo seleccionado en Tipo de Control
Preventivo: 25 %
Detectivo: 15 %
Correctivo: 10 %</t>
  </si>
  <si>
    <t>Debe seleccionar de lista desplegable entre:
Automático: 25 %
Manual: 15 %</t>
  </si>
  <si>
    <t>Se calcula automáticamente:
Peso del Control + Peso de la implementación</t>
  </si>
  <si>
    <t>Se calcula automáticamente:
% Probabilidad Riesgo Inherente-(% Probabilidad Riesgo Inherente*Valor Total del Control)</t>
  </si>
  <si>
    <t>Debe seleccionar de listas desplegables
Documentación: Documentado - Sin Documentar
Frecuencia: Continua - Aleatoria
Evidencia: Con registro - Sin registro</t>
  </si>
  <si>
    <t>Se calcula automáticamente según CALIFICACIÓN RIESGO RESIDUAL / PROBABILIDAD E IMPACTO</t>
  </si>
  <si>
    <t>Se calcula automáticamente según SEVERIDAD (NIVEL DE RIESGO):
Extremo, Alto, Moderado: Reducir, mitigar, Transferir, Evitar
Bajo: Aceptar</t>
  </si>
  <si>
    <t>Se calcula automáticamente según Tratamiento
Reducir, mitigar, Transferir, Evitar: Requiere plan de acción
Aceptar: No requiere plan de acción</t>
  </si>
  <si>
    <t xml:space="preserve">Plan de Acción
Descripción de la Acción, basado en el análisis de causas
Responsable (Cargo)
Fecha de Inicio
Fecha de Finalización
</t>
  </si>
  <si>
    <t>Utilice la lista de despligue que se encuentra parametrizada, le aparecerán las opciones:
Sin Iniciar, En proceso, Cerrado,
la selección en este caso dependerá de las acciones del plan que se hayan establecido en cada caso.</t>
  </si>
  <si>
    <t>Realizar descripción de los seguimientos por parte del proceso</t>
  </si>
  <si>
    <t>Verificación por parte de segunda línea de defensa o quien haga sus veces (Fecha y Descripción)</t>
  </si>
  <si>
    <t>Realizar descripción de las verificaciones de la segunda línea de defensa</t>
  </si>
  <si>
    <t>Verificación por parte de la Oficina de Control Interno o quien haga sus veces (Fecha y Descripción)</t>
  </si>
  <si>
    <t>Realizar descripción de las verificaciones que realiza Control Interno o quien haga sus veces.</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</si>
  <si>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rFont val="Arial Narrow"/>
        <family val="2"/>
      </rPr>
      <t>POSIBILIDAD DE + Impacto para la entidad (Qué) + Causa Inmediata (Cómo) + Causa Raíz (Por qué)</t>
    </r>
    <r>
      <rPr>
        <sz val="9"/>
        <rFont val="Arial Narrow"/>
        <family val="2"/>
      </rPr>
      <t xml:space="preserve"> 
(Se genera automáticamente)</t>
    </r>
  </si>
  <si>
    <r>
      <t xml:space="preserve">Recuerde que el control se define como la medida que permite reducir o mitigar un riesgo. Defina el control (es) que atacan la causa raíz del riesgo, considere la estructura explicada en la guía: </t>
    </r>
    <r>
      <rPr>
        <b/>
        <sz val="9"/>
        <rFont val="Arial Narrow"/>
        <family val="2"/>
      </rPr>
      <t>Responsable de ejecutar el control + Acción + Complemento</t>
    </r>
  </si>
  <si>
    <t>Lista de datos de la matriz:</t>
  </si>
  <si>
    <t>Hoja</t>
  </si>
  <si>
    <t>%</t>
  </si>
  <si>
    <t>Selecciona de la lista desplegable el rango de afectación económica y la matriz calcula:
%
Nivel</t>
  </si>
  <si>
    <t>Selecciona de la lista desplegable el rango de afectación reputacional y la matriz calcula:
%
Nivel</t>
  </si>
  <si>
    <t>Posibilidad de pérdida Reputacional y Económica</t>
  </si>
  <si>
    <t>Descripción del control</t>
  </si>
  <si>
    <t>Probabilidad residual Final</t>
  </si>
  <si>
    <t>Impacto Residual Final</t>
  </si>
  <si>
    <t>NIVEL</t>
  </si>
  <si>
    <t>% MIN</t>
  </si>
  <si>
    <t>% MAX</t>
  </si>
  <si>
    <t>Responsable
(Cargo y/o Aplicativo)</t>
  </si>
  <si>
    <t>Archivo creado por:</t>
  </si>
  <si>
    <t>Gobernación del Meta - 
Secretaría Administrativa - 
Gerencia de Desarrollo Organizacional</t>
  </si>
  <si>
    <t>Definición del Tratamiento</t>
  </si>
  <si>
    <t>Reducir_Mitigar</t>
  </si>
  <si>
    <t>Redicir_Transferir</t>
  </si>
  <si>
    <t>Reducir_mitigar_Transferir_Evitar</t>
  </si>
  <si>
    <t>Esta hoja se utiliza para realizar cálculos en las demás, en ella no se ingresan datos</t>
  </si>
  <si>
    <t xml:space="preserve">Determine el tratamiento a seguir 
</t>
  </si>
  <si>
    <t>debido a fallas en el seguimiento y control de los planes y programas institucionales que materializan la plataforma estratégica de la ESE.</t>
  </si>
  <si>
    <t>Por ineficiencia en el uso de los recursos financieros, humanos, tecnológicos</t>
  </si>
  <si>
    <t>debido al incumplimiento de las metas e indicadores trazados en los diferentes planes y programas institucionales.</t>
  </si>
  <si>
    <t>debido a incumplimiento en los reportes de información, aplicación de metodologías apropiadas para las auditorías internas y omision de implementación de medidas y mecanismos de control.</t>
  </si>
  <si>
    <t>Por afectación de la imagen institucional</t>
  </si>
  <si>
    <t>Por deterioro de la eficacia, eficiencia y efectividad de los procesos</t>
  </si>
  <si>
    <t>Por sanciones y multas</t>
  </si>
  <si>
    <t>debido a incumplimiento de la aplicación de  las normas y leyes en materia de contabilización y protección de los recursos financieros de la E.S.E.</t>
  </si>
  <si>
    <t>Por aumento de los incidentes y eventos adversos relacionados con la atención en salud</t>
  </si>
  <si>
    <t>debido a baja adherencia a los procesos, protocolos y programas orientados a la atención en salud con seguridad y calidad.</t>
  </si>
  <si>
    <t>Por aumento de las erogaciones por demandas en contra de la E.S.E</t>
  </si>
  <si>
    <t>debido a fallas en la prestación de los servicios de salud, el no cumplimiento de estandares para la contratación por prestación de servicios.</t>
  </si>
  <si>
    <t>por sanciones y multas</t>
  </si>
  <si>
    <t>debido a la no actualización de los procesos y procedimientos del área contable y su baja adherencia que deterioran los recursos de la E.S.E.</t>
  </si>
  <si>
    <t>por desequilibrios entre los costos de producción y venta de servicios</t>
  </si>
  <si>
    <t>debido a la ausencia de un sistema integral de costos que permita la prestación y venta de servicios de salud con equilibrio financiero</t>
  </si>
  <si>
    <t>debido a la falta de seguimiento y continuidad a los procesos de conciliación y depuración de las cuentas por cobrar.</t>
  </si>
  <si>
    <t>por deterioro y fuga de los recursos financieros</t>
  </si>
  <si>
    <t>por reprocesos e inconsistencias en el proceso de facturación</t>
  </si>
  <si>
    <t>debdido a alta rotación de personal, fallas en los controles que garanticen la adherencia a los procesos para la facturación.</t>
  </si>
  <si>
    <t>debido a la ausencia de controles y herramientas que mitiguen el fraude, lavado de activos y financiación del terrorismo.</t>
  </si>
  <si>
    <t>debido a falta de control en el presupuesto y su ejecución para garantizar disponibilidad de insumos, dispositivos y reactivos para la ejecución de las actividades de apoyo diagnóstico y terapeútico.</t>
  </si>
  <si>
    <t>por Demora en definición de conductas diagnósticas y terapeuticas del paciente</t>
  </si>
  <si>
    <t>por Aumento de la insatisfacción de los usuarios</t>
  </si>
  <si>
    <t>baja adherencia a Protocolos y estrategias para garantizar la humanización y la calidad en la prestación de los servicios de salud.</t>
  </si>
  <si>
    <t>por multas y sanciones</t>
  </si>
  <si>
    <t>descuentos económicos, agudización del estado de salud de los pacientes</t>
  </si>
  <si>
    <t>debido a incumplimiento en el seguimiento a controles y actividades de promoción de la salud y prevención de la enfermedad.</t>
  </si>
  <si>
    <t>por bajas coberturas en la atención a las familias y comunidades</t>
  </si>
  <si>
    <t>debido a estrategias insuficientes para la captación, canalización y atención en la población.</t>
  </si>
  <si>
    <t xml:space="preserve">por incumplimiento en los lineamientos para la contratación de bienes o servicios en la institución </t>
  </si>
  <si>
    <t>debido a la debilidad en la instauración de mecanismos de verificación y control para la garantía del cumplimiento de los requisitos en la contratación.</t>
  </si>
  <si>
    <t>por fraudes y errores en el uso y registro de la información, perdidas económicas</t>
  </si>
  <si>
    <t>debido a baja adherencia a los protocolos de seguridad y manejo de las tecnologías de la informacion</t>
  </si>
  <si>
    <t>debido al incumplimiento de los procesos y procedimientos de la Ley de Archivo vigente en la normatividad.</t>
  </si>
  <si>
    <t>por deterioro y perdida de los recursos físicos</t>
  </si>
  <si>
    <t>debido a falta de control en la ejecución de los planes y cronogramas de mantenimientos preventivos y correctivos.</t>
  </si>
  <si>
    <t>por aumento de demandas laborales y mal clima laboral</t>
  </si>
  <si>
    <t>debido a incumplimiento en la normatividad de contratación laboral y ausencia de incentivos y bienestar del talento humano</t>
  </si>
  <si>
    <t>mensual</t>
  </si>
  <si>
    <t xml:space="preserve">Realizar el calculo de necesidades de insumos, dispositivos, reactivos, medicamentos de manera </t>
  </si>
  <si>
    <t xml:space="preserve">Garantizar el presupuesto suficiente para asegurar la conductas diagnósticas y terapeuticas de los pacientes de manera </t>
  </si>
  <si>
    <t>Realizar seguimiento al Plan de compras de manera</t>
  </si>
  <si>
    <t>Realizar la medición, análisis y retroalimentación a los indicadores de satisfacción al usuario de manera</t>
  </si>
  <si>
    <t xml:space="preserve">Implementar el plan de acción de la Política de Humanización de los servicios de salud para mejorar la prestación de los servicios de manera </t>
  </si>
  <si>
    <t>Socializar los resultados de medición de adherencia a los protocolos y estrategias de humanización y calidad en la institución de manera</t>
  </si>
  <si>
    <t>trimestral</t>
  </si>
  <si>
    <t>Realizar el seguimiento a la ejecución y cumplimiento a los indicadores del Plan de Desarrollo y Plan de Gestión de manera</t>
  </si>
  <si>
    <t>Formular y ejecutar el cronograma de auditorías internas de manera</t>
  </si>
  <si>
    <t>Realizar los informes de Norma para Control interno y socializar sus resultados de manera</t>
  </si>
  <si>
    <t>Cuatrimestral</t>
  </si>
  <si>
    <t>Diseñar un Plan de acción para superar los hallazgos encontrados en las auditorias</t>
  </si>
  <si>
    <t>Actualización y/o socialización de los procesos y procedimientos contables de acuerdo con la Normatividad vigente.</t>
  </si>
  <si>
    <t>cuando aplique</t>
  </si>
  <si>
    <t>Realizar  el respectivo cruce contable derivado de la actualización y depuración de inventarios.</t>
  </si>
  <si>
    <t>semestral</t>
  </si>
  <si>
    <t>Realizar la actualización y depuración de inventarios y los respectivos cruces  contables de manera</t>
  </si>
  <si>
    <t>Realizar seguimiento y monitoreo al proceso de facturación en sus diferentes etapas y socializar los resultados con el equipo de la USI de manera</t>
  </si>
  <si>
    <t>Realizar el seguimiento a la implementación de barreras de seguridad y estrategias de la política de seguridad del paciente en los servicios de la USI de manera</t>
  </si>
  <si>
    <t>Realizar los análisis de los indicadores de seguridad del paciente en los comités institucionales de manera</t>
  </si>
  <si>
    <t>Realizar análisis y seguimiento a los procesos jurídicos en contra y a favor de la ESE determinando las actuaciones y las probabilidades de ganancia o pérdida en los procesos de manera</t>
  </si>
  <si>
    <t>Adelantar el Comité de conciliaciones y asuntos jurídicos de la ESE para analizar los eventos y la implementación de medidas de mitigación de manera</t>
  </si>
  <si>
    <t xml:space="preserve">Realizar la actualización del manual de contratación de la Unidad de Salud </t>
  </si>
  <si>
    <t>Socializar los informes de la revisoría fiscal de manera periódica</t>
  </si>
  <si>
    <t>Realizar la parametrización del sistema contable y financiero de la ESE con un sistema de costos que permita la contratación a punto de equilibrio en la ESE</t>
  </si>
  <si>
    <t xml:space="preserve">Asistir a las reuniones de conciliación de cartera y circular 030 que garanticen el recaudo de cartera de manera </t>
  </si>
  <si>
    <t>Gestionar la conciliación de cuentas y pagos por cada ERP, identificando las cuentas por cobrar de la ESE de manera</t>
  </si>
  <si>
    <t>Realizar auditoría de cuentas médicas y concurrente a los procesos asistenciales y de prestación de servicios en la ESE de manera</t>
  </si>
  <si>
    <t>Socializar los informes de preauditoría y revisión a la facturación generada en la USI de manera</t>
  </si>
  <si>
    <t>Implementar el Plan de acción de SARLAF de manera</t>
  </si>
  <si>
    <t>permanente</t>
  </si>
  <si>
    <t>Diseñar y socializar informes sobre el cumplimiento de metas de producción de las EAPB en contrato con la ESE de manera</t>
  </si>
  <si>
    <t>Realizar seguimiento bimensual a la ejecución técnica y financiera del convenio MAITE</t>
  </si>
  <si>
    <t>bimensual</t>
  </si>
  <si>
    <t>Diseñar y socializar la publicación completa y oportuna de los procesos de compra de bienes y/o servicios en la plataforma del SECOP.</t>
  </si>
  <si>
    <t>Realizar socialización de los procesos y procedimientos para la gestión documental de la ESE de manera</t>
  </si>
  <si>
    <t>Generar un informe de medición a la adherencia de los procesos y procedimientos de la gestión documental de manera</t>
  </si>
  <si>
    <t xml:space="preserve">Garantizar la capacitación e inudcción en el buen uso de los sistemas de información dirigido a todo el personal  de la ESE </t>
  </si>
  <si>
    <t>mínimo una vez al año</t>
  </si>
  <si>
    <t>Realizar informes de seguimiento al buen uso de las tecnologías y seguridad de la información de la ESE</t>
  </si>
  <si>
    <t>Realizar seguimiento a la asignación y ejecución del rubro presupuestal para el mantenimiento de infraestructura y equipos fijos de la ESE.</t>
  </si>
  <si>
    <t>Realizar informes trimestrales de la programación y ejecución de los mantenimientos correctivos y preventivos de la infraestructura y equipos fijos de la ESE.</t>
  </si>
  <si>
    <t>Realizar seguimiento a la implementación del plan de bienestar laboral de los funcionarios</t>
  </si>
  <si>
    <t>Reaqlizar análisis de clima laboral de un área de la ESE</t>
  </si>
  <si>
    <t>Determinar el Plan de acción para evitar incumplimientos en la aplicación de la Normatividad laboral de la ESE.</t>
  </si>
  <si>
    <t>una vez al año</t>
  </si>
  <si>
    <t>Gestión de servicios complementarios</t>
  </si>
  <si>
    <t>Gestión de Atención al usuario y participación comunitaria</t>
  </si>
  <si>
    <t>Gestión estratégica</t>
  </si>
  <si>
    <t>Gestión de planeación y calidad</t>
  </si>
  <si>
    <t>Control Interno</t>
  </si>
  <si>
    <t>Gestión Financiera</t>
  </si>
  <si>
    <t>Gestión de servicios Hospitalarios y Urgencias</t>
  </si>
  <si>
    <t>Gestión Jurídica</t>
  </si>
  <si>
    <t>Revisoría Fiscal</t>
  </si>
  <si>
    <t>Gestión de servicios ambulatorios</t>
  </si>
  <si>
    <t>Gestión en salud familiar y comunitaria</t>
  </si>
  <si>
    <t>Gestión de Sistema de Información y TICS</t>
  </si>
  <si>
    <t>Gestión Documental</t>
  </si>
  <si>
    <t>Gestión de Recursos físicos</t>
  </si>
  <si>
    <t>Gestión de Talento Humano</t>
  </si>
  <si>
    <t>Realizar el calculo de necesidades de insumos, dispositivos, reactivos, medicamentos de manera  mensual.
Garantizar el presupuesto suficiente para asegurar la conductas diagnósticas y terapeuticas de los pacientes de manera  mensual.
Realizar seguimiento al Plan de compras de manera mensual</t>
  </si>
  <si>
    <t xml:space="preserve">Realizar la medición, análisis y retroalimentación a los indicadores de satisfacción al usuario de manera mensual
Implementar el plan de acción de la Política de Humanización de los servicios de salud para mejorar la prestación de los servicios de manera  mensual.
Socializar los resultados de medición de adherencia a los protocolos y estrategias de humanización y calidad en la institución de manera mensual.
</t>
  </si>
  <si>
    <t xml:space="preserve">Realizar el seguimiento a la ejecución y cumplimiento a los indicadores del Plan de Desarrollo y Plan de Gestión </t>
  </si>
  <si>
    <t>Formular y ejecutar el cronograma de auditorías internas.
Realizar los informes de Norma para Control interno y socializar sus resultados.
Diseñar un Plan de acción para superar los hallazgos encontrados en las auditorias.</t>
  </si>
  <si>
    <t xml:space="preserve">Actualización y/o socialización de los procesos y procedimientos contables de acuerdo con la Normatividad vigente.
Realizar la actualización y depuración de inventarios y los respectivos cruces  contables.
Realizar seguimiento y monitoreo al proceso de facturación en sus diferentes etapas y socializar los resultados con el equipo de la USI.
</t>
  </si>
  <si>
    <t>Realizar el seguimiento a la implementación de barreras de seguridad y estrategias de la política de seguridad del paciente en los servicios de la USI.
Realizar los análisis de los indicadores de seguridad del paciente en los comités institucionales</t>
  </si>
  <si>
    <t xml:space="preserve">Realizar análisis y seguimiento a los procesos jurídicos en contra y a favor de la ESE determinando las actuaciones y las probabilidades de ganancia o pérdida en los procesos.
Adelantar el Comité de conciliaciones y asuntos jurídicos de la ESE para analizar los eventos y la implementación de medidas de mitigación.
Realizar la actualización del manual de contratación de la Unidad de Salud .
</t>
  </si>
  <si>
    <t>Socializar los informes de la revisoría fiscal de manera periódica.
Actualización y/o socialización de los procesos y procedimientos contables de acuerdo con la Normatividad vigente.</t>
  </si>
  <si>
    <t>Realizar la parametrización del sistema contable y financiero de la ESE con un sistema de costos que permita la contratación a punto de equilibrio en la ESE.</t>
  </si>
  <si>
    <t xml:space="preserve">Asistir a las reuniones de conciliación de cartera y circular 030 que garanticen el recaudo de cartera.
Gestionar la conciliación de cuentas y pagos por cada ERP, identificando las cuentas por cobrar de la ESE.
Realizar auditoría de cuentas médicas y concurrente a los procesos asistenciales y de prestación de servicios en la ESE.
</t>
  </si>
  <si>
    <t>Socializar los informes de preauditoría y revisión a la facturación generada en la USI.</t>
  </si>
  <si>
    <t>Implementar el Plan de acción de SARLAF.</t>
  </si>
  <si>
    <t>Diseñar y socializar informes sobre el cumplimiento de metas de producción de las EAPB en contrato con la ESE.</t>
  </si>
  <si>
    <t>Realizar seguimiento bimensual a la ejecución técnica y financiera del convenio MAITE.</t>
  </si>
  <si>
    <t>Realizar la actualización del manual de contratación de la Unidad de Salud.
Diseñar y socializar la publicación completa y oportuna de los procesos de compra de bienes y/o servicios en la plataforma del SECOP.</t>
  </si>
  <si>
    <t>Garantizar la capacitación e inudcción en el buen uso de los sistemas de información dirigido a todo el personal  de la ESE.
Realizar informes de seguimiento al buen uso de las tecnologías y seguridad de la información de la ESE.</t>
  </si>
  <si>
    <t>Realizar socialización de los procesos y procedimientos para la gestión documental de la ESE.
Generar un informe de medición a la adherencia de los procesos y procedimientos de la gestión documental.</t>
  </si>
  <si>
    <t>Realizar seguimiento a la asignación y ejecución del rubro presupuestal para el mantenimiento de infraestructura y equipos fijos de la ESE.
Realizar informes trimestrales de la programación y ejecución de los mantenimientos correctivos y preventivos de la infraestructura y equipos fijos de la ESE.</t>
  </si>
  <si>
    <t>Realizar seguimiento a la implementación del plan de bienestar laboral de los funcionarios.
Reaqlizar análisis de clima laboral de un área de la ESE.
Determinar el Plan de acción para evitar incumplimientos en la aplicación de la Normatividad laboral de la ESE.</t>
  </si>
  <si>
    <t>Lider de Servicios complementarios</t>
  </si>
  <si>
    <t>Lider de Atención al usuario y Humanización</t>
  </si>
  <si>
    <t>Líder de Planeación</t>
  </si>
  <si>
    <t>Líder de Financiera</t>
  </si>
  <si>
    <t>Líder de servicios Hospitalarios y urgencias</t>
  </si>
  <si>
    <t>Líder Facturación</t>
  </si>
  <si>
    <t>Líder de Cartera</t>
  </si>
  <si>
    <t>Líder de Costos</t>
  </si>
  <si>
    <t>Líder de Jurídica</t>
  </si>
  <si>
    <t>Líder Financiero</t>
  </si>
  <si>
    <t>Líder de servicios ambulatorios</t>
  </si>
  <si>
    <t>Líder de MAITE</t>
  </si>
  <si>
    <t>Líder de sistemas de información</t>
  </si>
  <si>
    <t>Líder de Gestión documental</t>
  </si>
  <si>
    <t>Lider de recursos físicos</t>
  </si>
  <si>
    <t>Líder de Talento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</si>
</sst>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scheme val="minor"/>
    </font>
    <font>
      <sz val="11"/>
      <color indexed="8"/>
      <name val="Calibri"/>
      <family val="2"/>
    </font>
    <font>
      <sz val="10"/>
      <name val="Arial"/>
      <family val="2"/>
    </font>
    <font>
      <sz val="10"/>
      <name val="Tahoma"/>
      <family val="2"/>
    </font>
    <font>
      <sz val="11"/>
      <name val="Tahoma"/>
      <family val="2"/>
    </font>
    <font>
      <b/>
      <sz val="11"/>
      <name val="Tahoma"/>
      <family val="2"/>
    </font>
    <font>
      <sz val="11"/>
      <name val="Arial"/>
      <family val="2"/>
    </font>
    <font>
      <b/>
      <sz val="12"/>
      <name val="Tahoma"/>
      <family val="2"/>
    </font>
    <font>
      <b/>
      <sz val="11"/>
      <color theme="1"/>
      <name val="Calibri"/>
      <family val="2"/>
      <scheme val="minor"/>
    </font>
    <font>
      <sz val="12"/>
      <name val="Tahoma"/>
      <family val="2"/>
    </font>
    <font>
      <sz val="10"/>
      <name val="Tahoma"/>
      <family val="2"/>
    </font>
    <font>
      <sz val="11"/>
      <name val="Tahoma"/>
      <family val="2"/>
    </font>
    <font>
      <b/>
      <sz val="11"/>
      <name val="Tahoma"/>
      <family val="2"/>
    </font>
    <font>
      <sz val="11"/>
      <name val="Arial"/>
      <family val="2"/>
    </font>
    <font>
      <b/>
      <sz val="11"/>
      <name val="Arial"/>
      <family val="2"/>
    </font>
    <font>
      <b/>
      <sz val="10"/>
      <name val="Arial"/>
      <family val="2"/>
    </font>
    <font>
      <sz val="11"/>
      <name val="Calibri"/>
      <family val="2"/>
      <scheme val="minor"/>
    </font>
    <font>
      <sz val="14"/>
      <name val="Arial"/>
      <family val="2"/>
    </font>
    <font>
      <sz val="8"/>
      <name val="Calibri"/>
      <family val="2"/>
      <scheme val="minor"/>
    </font>
    <font>
      <b/>
      <sz val="11"/>
      <name val="Calibri"/>
      <family val="2"/>
      <scheme val="minor"/>
    </font>
    <font>
      <sz val="11"/>
      <color rgb="FFFF0000"/>
      <name val="Calibri"/>
      <family val="2"/>
      <scheme val="minor"/>
    </font>
    <font>
      <sz val="16"/>
      <color theme="1"/>
      <name val="Calibri"/>
      <family val="2"/>
      <scheme val="minor"/>
    </font>
    <font>
      <b/>
      <sz val="12"/>
      <color theme="1"/>
      <name val="Arial"/>
      <family val="2"/>
    </font>
    <font>
      <sz val="12"/>
      <color theme="1"/>
      <name val="Arial"/>
      <family val="2"/>
    </font>
    <font>
      <sz val="10"/>
      <color theme="1"/>
      <name val="Arial"/>
      <family val="2"/>
    </font>
    <font>
      <sz val="10"/>
      <color rgb="FF202124"/>
      <name val="Arial"/>
      <family val="2"/>
    </font>
    <font>
      <b/>
      <sz val="10"/>
      <color theme="1"/>
      <name val="Arial"/>
      <family val="2"/>
    </font>
    <font>
      <sz val="10"/>
      <color rgb="FFFF0000"/>
      <name val="Arial"/>
      <family val="2"/>
    </font>
    <font>
      <b/>
      <sz val="10"/>
      <color rgb="FF000000"/>
      <name val="Arial"/>
      <family val="2"/>
    </font>
    <font>
      <sz val="10"/>
      <color indexed="8"/>
      <name val="Arial"/>
      <family val="2"/>
    </font>
    <font>
      <sz val="10"/>
      <color rgb="FF000000"/>
      <name val="Arial"/>
      <family val="2"/>
    </font>
    <font>
      <b/>
      <sz val="10"/>
      <color rgb="FF7030A0"/>
      <name val="Arial"/>
      <family val="2"/>
    </font>
    <font>
      <b/>
      <sz val="10"/>
      <color indexed="8"/>
      <name val="Arial"/>
      <family val="2"/>
    </font>
    <font>
      <sz val="10"/>
      <color rgb="FF7030A0"/>
      <name val="Arial"/>
      <family val="2"/>
    </font>
    <font>
      <b/>
      <sz val="10"/>
      <name val="Tahoma"/>
      <family val="2"/>
    </font>
    <font>
      <sz val="8"/>
      <name val="Arial"/>
      <family val="2"/>
    </font>
    <font>
      <b/>
      <sz val="14"/>
      <name val="Arial Narrow"/>
      <family val="2"/>
    </font>
    <font>
      <sz val="10"/>
      <name val="Arial Narrow"/>
      <family val="2"/>
    </font>
    <font>
      <b/>
      <sz val="10"/>
      <color theme="9" tint="-0.249977111117893"/>
      <name val="Arial Narrow"/>
      <family val="2"/>
    </font>
    <font>
      <b/>
      <u/>
      <sz val="11"/>
      <name val="Arial Narrow"/>
      <family val="2"/>
    </font>
    <font>
      <b/>
      <sz val="11"/>
      <name val="Arial Narrow"/>
      <family val="2"/>
    </font>
    <font>
      <sz val="11"/>
      <name val="Arial Narrow"/>
      <family val="2"/>
    </font>
    <font>
      <b/>
      <sz val="11"/>
      <color theme="9" tint="-0.249977111117893"/>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8"/>
      <name val="Tahoma"/>
      <family val="2"/>
    </font>
    <font>
      <b/>
      <sz val="12"/>
      <color rgb="FFFF0000"/>
      <name val="Tahoma"/>
      <family val="2"/>
    </font>
  </fonts>
  <fills count="1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FF6600"/>
        <bgColor indexed="64"/>
      </patternFill>
    </fill>
    <fill>
      <patternFill patternType="solid">
        <fgColor rgb="FFFFFF66"/>
        <bgColor indexed="64"/>
      </patternFill>
    </fill>
    <fill>
      <patternFill patternType="solid">
        <fgColor theme="9" tint="0.39997558519241921"/>
        <bgColor indexed="64"/>
      </patternFill>
    </fill>
    <fill>
      <patternFill patternType="solid">
        <fgColor rgb="FF00B0F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double">
        <color indexed="64"/>
      </top>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s>
  <cellStyleXfs count="6">
    <xf numFmtId="0" fontId="0" fillId="0" borderId="0"/>
    <xf numFmtId="0" fontId="2" fillId="0" borderId="0"/>
    <xf numFmtId="0" fontId="2" fillId="0" borderId="0"/>
    <xf numFmtId="0" fontId="1" fillId="0" borderId="0"/>
    <xf numFmtId="0" fontId="2" fillId="0" borderId="0"/>
    <xf numFmtId="0" fontId="44" fillId="0" borderId="0"/>
  </cellStyleXfs>
  <cellXfs count="502">
    <xf numFmtId="0" fontId="0" fillId="0" borderId="0" xfId="0"/>
    <xf numFmtId="0" fontId="11" fillId="4" borderId="1" xfId="0" applyFont="1" applyFill="1" applyBorder="1" applyAlignment="1" applyProtection="1">
      <alignment horizontal="center" vertical="center" wrapText="1"/>
      <protection locked="0"/>
    </xf>
    <xf numFmtId="0" fontId="6" fillId="4" borderId="1" xfId="2" applyFont="1" applyFill="1" applyBorder="1" applyAlignment="1" applyProtection="1">
      <alignment horizontal="center" vertical="center" wrapText="1"/>
      <protection locked="0"/>
    </xf>
    <xf numFmtId="0" fontId="6" fillId="4" borderId="1" xfId="2" applyFont="1" applyFill="1" applyBorder="1" applyAlignment="1" applyProtection="1">
      <alignment horizontal="left" vertical="center" wrapText="1"/>
      <protection locked="0"/>
    </xf>
    <xf numFmtId="9" fontId="11" fillId="4" borderId="1" xfId="0" applyNumberFormat="1"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9" fontId="11" fillId="4" borderId="6" xfId="0" applyNumberFormat="1" applyFont="1" applyFill="1" applyBorder="1" applyAlignment="1" applyProtection="1">
      <alignment horizontal="center" vertical="center" wrapText="1"/>
      <protection locked="0"/>
    </xf>
    <xf numFmtId="0" fontId="11" fillId="4" borderId="28" xfId="0" applyFont="1" applyFill="1" applyBorder="1" applyAlignment="1" applyProtection="1">
      <alignment horizontal="center" vertical="center" wrapText="1"/>
      <protection locked="0"/>
    </xf>
    <xf numFmtId="9" fontId="11" fillId="4" borderId="28" xfId="0" applyNumberFormat="1" applyFont="1" applyFill="1" applyBorder="1" applyAlignment="1" applyProtection="1">
      <alignment horizontal="center" vertical="center" wrapText="1"/>
      <protection locked="0"/>
    </xf>
    <xf numFmtId="0" fontId="3" fillId="2" borderId="0" xfId="2" applyFont="1" applyFill="1"/>
    <xf numFmtId="0" fontId="4" fillId="0" borderId="0" xfId="2" applyFont="1" applyAlignment="1">
      <alignment vertical="center" wrapText="1"/>
    </xf>
    <xf numFmtId="0" fontId="4" fillId="0" borderId="0" xfId="2" applyFont="1" applyAlignment="1">
      <alignment horizontal="justify" vertical="top" wrapText="1"/>
    </xf>
    <xf numFmtId="0" fontId="9" fillId="0" borderId="0" xfId="2" applyFont="1" applyAlignment="1">
      <alignment vertical="center" wrapText="1"/>
    </xf>
    <xf numFmtId="0" fontId="6" fillId="0" borderId="0" xfId="2" applyFont="1" applyAlignment="1">
      <alignment horizontal="center" vertical="center" wrapText="1"/>
    </xf>
    <xf numFmtId="0" fontId="17" fillId="0" borderId="0" xfId="0" applyFont="1" applyAlignment="1">
      <alignment horizontal="left" vertical="center" wrapText="1"/>
    </xf>
    <xf numFmtId="0" fontId="17" fillId="0" borderId="0" xfId="2" applyFont="1" applyAlignment="1">
      <alignment horizontal="center" vertical="center" wrapText="1"/>
    </xf>
    <xf numFmtId="0" fontId="2" fillId="0" borderId="0" xfId="0" applyFont="1" applyAlignment="1">
      <alignment vertical="center" wrapText="1"/>
    </xf>
    <xf numFmtId="0" fontId="4" fillId="2" borderId="0" xfId="2" applyFont="1" applyFill="1" applyAlignment="1">
      <alignment vertical="center" wrapText="1"/>
    </xf>
    <xf numFmtId="0" fontId="6" fillId="0" borderId="1" xfId="0" applyFont="1" applyBorder="1" applyAlignment="1" applyProtection="1">
      <alignment horizontal="left" vertical="center" wrapText="1"/>
      <protection locked="0"/>
    </xf>
    <xf numFmtId="0" fontId="14" fillId="0" borderId="1" xfId="2" applyFont="1" applyBorder="1" applyAlignment="1">
      <alignment vertical="center" wrapText="1"/>
    </xf>
    <xf numFmtId="9" fontId="2" fillId="0" borderId="0" xfId="0" applyNumberFormat="1" applyFont="1" applyAlignment="1">
      <alignment horizontal="left" vertical="center" wrapText="1"/>
    </xf>
    <xf numFmtId="9" fontId="4" fillId="0" borderId="0" xfId="2" applyNumberFormat="1" applyFont="1" applyAlignment="1">
      <alignment vertical="center" wrapText="1"/>
    </xf>
    <xf numFmtId="0" fontId="7" fillId="0" borderId="0" xfId="2" applyFont="1" applyAlignment="1">
      <alignment horizontal="center" vertical="center"/>
    </xf>
    <xf numFmtId="0" fontId="15" fillId="0" borderId="0" xfId="0" applyFont="1" applyAlignment="1">
      <alignment vertical="center" wrapText="1"/>
    </xf>
    <xf numFmtId="0" fontId="5" fillId="0" borderId="34" xfId="2" applyFont="1" applyBorder="1" applyAlignment="1">
      <alignment vertical="center" wrapText="1"/>
    </xf>
    <xf numFmtId="0" fontId="5" fillId="0" borderId="36" xfId="2" applyFont="1" applyBorder="1" applyAlignment="1">
      <alignment vertical="center" wrapText="1"/>
    </xf>
    <xf numFmtId="0" fontId="5" fillId="0" borderId="0" xfId="2" applyFont="1" applyAlignment="1">
      <alignment vertical="center" wrapText="1"/>
    </xf>
    <xf numFmtId="0" fontId="5" fillId="0" borderId="1" xfId="2" applyFont="1" applyBorder="1" applyAlignment="1">
      <alignment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6" xfId="0" applyFont="1" applyBorder="1" applyAlignment="1">
      <alignment horizontal="center" vertical="center" wrapText="1"/>
    </xf>
    <xf numFmtId="0" fontId="6" fillId="0" borderId="3" xfId="2" applyFont="1" applyBorder="1" applyAlignment="1">
      <alignment horizontal="center" vertical="center" wrapText="1"/>
    </xf>
    <xf numFmtId="9" fontId="0" fillId="0" borderId="33" xfId="0" applyNumberFormat="1" applyBorder="1" applyAlignment="1">
      <alignment horizontal="center" vertical="center" wrapText="1"/>
    </xf>
    <xf numFmtId="0" fontId="23" fillId="8" borderId="3" xfId="0" applyFont="1" applyFill="1" applyBorder="1" applyAlignment="1">
      <alignment horizontal="center" vertical="center" wrapText="1"/>
    </xf>
    <xf numFmtId="0" fontId="23" fillId="0" borderId="1" xfId="0" applyFont="1" applyBorder="1" applyAlignment="1">
      <alignment vertical="center" wrapText="1"/>
    </xf>
    <xf numFmtId="9" fontId="23" fillId="0" borderId="26" xfId="0" applyNumberFormat="1" applyFont="1" applyBorder="1" applyAlignment="1">
      <alignment horizontal="center" vertical="center" wrapText="1"/>
    </xf>
    <xf numFmtId="9" fontId="23" fillId="0" borderId="1" xfId="0" applyNumberFormat="1" applyFont="1" applyBorder="1" applyAlignment="1">
      <alignment horizontal="center" vertical="center" wrapText="1"/>
    </xf>
    <xf numFmtId="0" fontId="23" fillId="0" borderId="33" xfId="0" applyFont="1" applyBorder="1" applyAlignment="1">
      <alignment vertical="center" wrapText="1"/>
    </xf>
    <xf numFmtId="0" fontId="23" fillId="7" borderId="3" xfId="0" applyFont="1" applyFill="1" applyBorder="1" applyAlignment="1">
      <alignment horizontal="center" vertical="center" wrapText="1"/>
    </xf>
    <xf numFmtId="0" fontId="23" fillId="0" borderId="1" xfId="0" applyFont="1" applyBorder="1" applyAlignment="1">
      <alignment horizontal="justify" vertical="center" wrapText="1"/>
    </xf>
    <xf numFmtId="0" fontId="23" fillId="0" borderId="26" xfId="0" applyFont="1" applyBorder="1" applyAlignment="1">
      <alignment vertical="center" wrapText="1"/>
    </xf>
    <xf numFmtId="0" fontId="23" fillId="3" borderId="3" xfId="0" applyFont="1" applyFill="1" applyBorder="1" applyAlignment="1">
      <alignment horizontal="center" vertical="center" wrapText="1"/>
    </xf>
    <xf numFmtId="0" fontId="23" fillId="10" borderId="3"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4" fillId="0" borderId="27" xfId="2" applyFont="1" applyBorder="1" applyAlignment="1">
      <alignment vertical="center" wrapText="1"/>
    </xf>
    <xf numFmtId="0" fontId="4" fillId="0" borderId="28" xfId="2" applyFont="1" applyBorder="1" applyAlignment="1">
      <alignment vertical="center" wrapText="1"/>
    </xf>
    <xf numFmtId="0" fontId="4" fillId="0" borderId="29" xfId="2" applyFont="1" applyBorder="1" applyAlignment="1">
      <alignment vertical="center" wrapText="1"/>
    </xf>
    <xf numFmtId="0" fontId="6" fillId="0" borderId="27" xfId="2" applyFont="1" applyBorder="1" applyAlignment="1">
      <alignment horizontal="center" vertical="center" wrapText="1"/>
    </xf>
    <xf numFmtId="9" fontId="0" fillId="0" borderId="35" xfId="0" applyNumberFormat="1" applyBorder="1" applyAlignment="1">
      <alignment horizontal="center" vertical="center" wrapText="1"/>
    </xf>
    <xf numFmtId="0" fontId="4" fillId="0" borderId="0" xfId="2" applyFont="1" applyAlignment="1">
      <alignment horizontal="center" vertical="center" wrapText="1"/>
    </xf>
    <xf numFmtId="0" fontId="15" fillId="0" borderId="1" xfId="0" applyFont="1" applyBorder="1" applyAlignment="1">
      <alignment horizontal="left" vertical="center" wrapText="1"/>
    </xf>
    <xf numFmtId="0" fontId="10" fillId="2" borderId="0" xfId="2" applyFont="1" applyFill="1" applyAlignment="1">
      <alignment horizontal="center" vertical="center" wrapText="1"/>
    </xf>
    <xf numFmtId="0" fontId="15" fillId="0" borderId="0" xfId="0" applyFont="1" applyAlignment="1">
      <alignment horizontal="left" vertical="center" wrapText="1"/>
    </xf>
    <xf numFmtId="0" fontId="9" fillId="0" borderId="0" xfId="2" applyFont="1" applyAlignment="1">
      <alignment vertical="center"/>
    </xf>
    <xf numFmtId="9" fontId="9" fillId="0" borderId="0" xfId="2" applyNumberFormat="1" applyFont="1" applyAlignment="1">
      <alignment vertical="center"/>
    </xf>
    <xf numFmtId="0" fontId="11" fillId="0" borderId="0" xfId="2" applyFont="1" applyAlignment="1">
      <alignment horizontal="center" vertical="center" wrapText="1"/>
    </xf>
    <xf numFmtId="0" fontId="7" fillId="0" borderId="0" xfId="2" applyFont="1" applyAlignment="1">
      <alignment vertical="center"/>
    </xf>
    <xf numFmtId="9" fontId="7" fillId="0" borderId="0" xfId="2" applyNumberFormat="1" applyFont="1" applyAlignment="1">
      <alignment vertical="center"/>
    </xf>
    <xf numFmtId="0" fontId="10" fillId="2" borderId="0" xfId="2" applyFont="1" applyFill="1" applyAlignment="1">
      <alignment vertical="center" wrapText="1"/>
    </xf>
    <xf numFmtId="9" fontId="10" fillId="2" borderId="0" xfId="2" applyNumberFormat="1" applyFont="1" applyFill="1" applyAlignment="1">
      <alignment vertical="center" wrapText="1"/>
    </xf>
    <xf numFmtId="0" fontId="3" fillId="0" borderId="0" xfId="2" applyFont="1" applyAlignment="1">
      <alignment vertical="center" wrapText="1"/>
    </xf>
    <xf numFmtId="0" fontId="10" fillId="0" borderId="0" xfId="2" applyFont="1" applyAlignment="1">
      <alignment horizontal="center" vertical="center" wrapText="1"/>
    </xf>
    <xf numFmtId="0" fontId="5" fillId="0" borderId="5" xfId="2" applyFont="1" applyBorder="1" applyAlignment="1">
      <alignment vertical="center" wrapText="1"/>
    </xf>
    <xf numFmtId="9" fontId="5" fillId="0" borderId="5" xfId="2" applyNumberFormat="1" applyFont="1" applyBorder="1" applyAlignment="1">
      <alignment horizontal="center" vertical="center" wrapText="1"/>
    </xf>
    <xf numFmtId="9" fontId="11" fillId="0" borderId="6"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9" fontId="11" fillId="0" borderId="28" xfId="0" applyNumberFormat="1" applyFont="1" applyBorder="1" applyAlignment="1">
      <alignment horizontal="center" vertical="center" wrapText="1"/>
    </xf>
    <xf numFmtId="9" fontId="11" fillId="0" borderId="0" xfId="2" applyNumberFormat="1" applyFont="1" applyAlignment="1">
      <alignment horizontal="center" vertical="center" wrapText="1"/>
    </xf>
    <xf numFmtId="0" fontId="11" fillId="0" borderId="6"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28" xfId="2" applyFont="1" applyBorder="1" applyAlignment="1">
      <alignment horizontal="center" vertical="center" wrapText="1"/>
    </xf>
    <xf numFmtId="0" fontId="4" fillId="4" borderId="6" xfId="2" applyFont="1" applyFill="1" applyBorder="1" applyAlignment="1" applyProtection="1">
      <alignment horizontal="left" vertical="center" wrapText="1"/>
      <protection locked="0"/>
    </xf>
    <xf numFmtId="0" fontId="2" fillId="0" borderId="1" xfId="2" applyBorder="1" applyAlignment="1" applyProtection="1">
      <alignment horizontal="justify" vertical="center" wrapText="1"/>
      <protection locked="0"/>
    </xf>
    <xf numFmtId="0" fontId="6" fillId="5" borderId="0" xfId="2" applyFont="1" applyFill="1" applyAlignment="1">
      <alignment vertical="center" wrapText="1"/>
    </xf>
    <xf numFmtId="0" fontId="15" fillId="0" borderId="1" xfId="2" applyFont="1" applyBorder="1" applyAlignment="1">
      <alignment vertical="center"/>
    </xf>
    <xf numFmtId="0" fontId="2" fillId="2" borderId="0" xfId="2" applyFill="1"/>
    <xf numFmtId="0" fontId="2" fillId="2" borderId="0" xfId="2" applyFill="1" applyAlignment="1">
      <alignment horizontal="center" vertical="center"/>
    </xf>
    <xf numFmtId="0" fontId="15" fillId="0" borderId="0" xfId="2" applyFont="1" applyAlignment="1">
      <alignment horizontal="center" vertical="center"/>
    </xf>
    <xf numFmtId="0" fontId="15" fillId="0" borderId="0" xfId="2" applyFont="1" applyAlignment="1">
      <alignment vertical="center"/>
    </xf>
    <xf numFmtId="0" fontId="2" fillId="2" borderId="0" xfId="2" applyFill="1" applyAlignment="1">
      <alignment horizontal="center"/>
    </xf>
    <xf numFmtId="0" fontId="2" fillId="2" borderId="18" xfId="2" applyFill="1" applyBorder="1"/>
    <xf numFmtId="0" fontId="2" fillId="2" borderId="17" xfId="2" applyFill="1" applyBorder="1"/>
    <xf numFmtId="0" fontId="15" fillId="0" borderId="24" xfId="2" applyFont="1" applyBorder="1" applyAlignment="1">
      <alignment vertical="center" wrapText="1"/>
    </xf>
    <xf numFmtId="0" fontId="15" fillId="0" borderId="4" xfId="2" applyFont="1" applyBorder="1" applyAlignment="1">
      <alignment vertical="center" wrapText="1"/>
    </xf>
    <xf numFmtId="0" fontId="15" fillId="0" borderId="0" xfId="2" applyFont="1" applyAlignment="1">
      <alignment horizontal="center" vertical="center" wrapText="1"/>
    </xf>
    <xf numFmtId="0" fontId="2" fillId="0" borderId="18" xfId="2" applyBorder="1" applyAlignment="1">
      <alignment vertical="center" wrapText="1"/>
    </xf>
    <xf numFmtId="0" fontId="2" fillId="0" borderId="17" xfId="2" applyBorder="1" applyAlignment="1">
      <alignment vertical="center" wrapText="1"/>
    </xf>
    <xf numFmtId="0" fontId="2" fillId="0" borderId="0" xfId="2" applyAlignment="1">
      <alignment vertical="center" wrapText="1"/>
    </xf>
    <xf numFmtId="0" fontId="2" fillId="0" borderId="15" xfId="2" applyBorder="1" applyAlignment="1">
      <alignment vertical="center" wrapText="1"/>
    </xf>
    <xf numFmtId="9" fontId="2" fillId="0" borderId="1" xfId="2" applyNumberFormat="1" applyBorder="1" applyAlignment="1">
      <alignment horizontal="center" vertical="center" wrapText="1"/>
    </xf>
    <xf numFmtId="9" fontId="2" fillId="0" borderId="26" xfId="2" applyNumberFormat="1" applyBorder="1" applyAlignment="1">
      <alignment horizontal="center" vertical="center" wrapText="1"/>
    </xf>
    <xf numFmtId="0" fontId="27" fillId="0" borderId="0" xfId="2" applyFont="1" applyAlignment="1">
      <alignment vertical="center" wrapText="1"/>
    </xf>
    <xf numFmtId="0" fontId="2" fillId="0" borderId="0" xfId="2" applyAlignment="1">
      <alignment horizontal="center" vertical="center" wrapText="1"/>
    </xf>
    <xf numFmtId="0" fontId="15" fillId="0" borderId="24" xfId="2" applyFont="1" applyBorder="1" applyAlignment="1">
      <alignment horizontal="center" vertical="center" wrapText="1"/>
    </xf>
    <xf numFmtId="0" fontId="15" fillId="0" borderId="4" xfId="2" applyFont="1" applyBorder="1" applyAlignment="1">
      <alignment horizontal="center" vertical="center" wrapText="1"/>
    </xf>
    <xf numFmtId="0" fontId="15" fillId="0" borderId="1"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1" xfId="2" applyFont="1" applyBorder="1" applyAlignment="1">
      <alignment vertical="center" wrapText="1"/>
    </xf>
    <xf numFmtId="0" fontId="28" fillId="0" borderId="1" xfId="0" applyFont="1" applyBorder="1" applyAlignment="1">
      <alignment horizontal="center" vertical="center" wrapText="1" readingOrder="1"/>
    </xf>
    <xf numFmtId="0" fontId="28" fillId="0" borderId="26" xfId="0" applyFont="1" applyBorder="1" applyAlignment="1">
      <alignment horizontal="center" vertical="center" wrapText="1" readingOrder="1"/>
    </xf>
    <xf numFmtId="0" fontId="2" fillId="0" borderId="1" xfId="2" applyBorder="1" applyAlignment="1">
      <alignment vertical="center" wrapText="1"/>
    </xf>
    <xf numFmtId="0" fontId="2" fillId="0" borderId="1" xfId="0" applyFont="1" applyBorder="1" applyAlignment="1">
      <alignment horizontal="center" vertical="center" wrapText="1" readingOrder="1"/>
    </xf>
    <xf numFmtId="0" fontId="2" fillId="0" borderId="26" xfId="0" applyFont="1" applyBorder="1" applyAlignment="1">
      <alignment horizontal="center" vertical="center" wrapText="1" readingOrder="1"/>
    </xf>
    <xf numFmtId="0" fontId="29" fillId="0" borderId="0" xfId="3" applyFont="1"/>
    <xf numFmtId="0" fontId="2" fillId="0" borderId="3" xfId="2" applyBorder="1" applyAlignment="1">
      <alignment horizontal="center" vertical="center" wrapText="1"/>
    </xf>
    <xf numFmtId="0" fontId="2" fillId="0" borderId="1" xfId="2" applyBorder="1" applyAlignment="1">
      <alignment horizontal="justify" vertical="center" wrapText="1"/>
    </xf>
    <xf numFmtId="9" fontId="24" fillId="0" borderId="4" xfId="0" applyNumberFormat="1" applyFont="1" applyBorder="1" applyAlignment="1">
      <alignment horizontal="center" vertical="center" wrapText="1"/>
    </xf>
    <xf numFmtId="0" fontId="2" fillId="0" borderId="0" xfId="2" applyAlignment="1">
      <alignment horizontal="justify" vertical="center" wrapText="1"/>
    </xf>
    <xf numFmtId="0" fontId="30" fillId="11" borderId="1" xfId="0" applyFont="1" applyFill="1" applyBorder="1" applyAlignment="1">
      <alignment horizontal="center" vertical="center" wrapText="1" readingOrder="1"/>
    </xf>
    <xf numFmtId="0" fontId="2" fillId="9" borderId="26" xfId="0" applyFont="1" applyFill="1" applyBorder="1" applyAlignment="1">
      <alignment horizontal="center" vertical="center" wrapText="1" readingOrder="1"/>
    </xf>
    <xf numFmtId="9" fontId="2" fillId="0" borderId="3" xfId="2" applyNumberFormat="1" applyBorder="1" applyAlignment="1">
      <alignment horizontal="center" vertical="center" wrapText="1"/>
    </xf>
    <xf numFmtId="0" fontId="29" fillId="0" borderId="0" xfId="3" applyFont="1" applyAlignment="1">
      <alignment horizontal="center" vertical="center"/>
    </xf>
    <xf numFmtId="0" fontId="30" fillId="12" borderId="1" xfId="0" applyFont="1" applyFill="1" applyBorder="1" applyAlignment="1">
      <alignment horizontal="center" vertical="center" wrapText="1" readingOrder="1"/>
    </xf>
    <xf numFmtId="0" fontId="31" fillId="0" borderId="0" xfId="3" applyFont="1" applyAlignment="1">
      <alignment vertical="center" textRotation="90" wrapText="1"/>
    </xf>
    <xf numFmtId="0" fontId="32" fillId="0" borderId="0" xfId="3" applyFont="1" applyAlignment="1">
      <alignment horizontal="center" vertical="center" wrapText="1"/>
    </xf>
    <xf numFmtId="0" fontId="29" fillId="0" borderId="0" xfId="3" applyFont="1" applyAlignment="1">
      <alignment horizontal="center" vertical="center" wrapText="1"/>
    </xf>
    <xf numFmtId="0" fontId="30" fillId="8" borderId="1" xfId="0" applyFont="1" applyFill="1" applyBorder="1" applyAlignment="1">
      <alignment horizontal="center" vertical="center" wrapText="1" readingOrder="1"/>
    </xf>
    <xf numFmtId="0" fontId="28" fillId="0" borderId="28" xfId="0" applyFont="1" applyBorder="1" applyAlignment="1">
      <alignment horizontal="center" vertical="center" wrapText="1" readingOrder="1"/>
    </xf>
    <xf numFmtId="0" fontId="30" fillId="8" borderId="28" xfId="0" applyFont="1" applyFill="1" applyBorder="1" applyAlignment="1">
      <alignment horizontal="center" vertical="center" wrapText="1" readingOrder="1"/>
    </xf>
    <xf numFmtId="0" fontId="30" fillId="12" borderId="28" xfId="0" applyFont="1" applyFill="1" applyBorder="1" applyAlignment="1">
      <alignment horizontal="center" vertical="center" wrapText="1" readingOrder="1"/>
    </xf>
    <xf numFmtId="0" fontId="30" fillId="11" borderId="28" xfId="0" applyFont="1" applyFill="1" applyBorder="1" applyAlignment="1">
      <alignment horizontal="center" vertical="center" wrapText="1" readingOrder="1"/>
    </xf>
    <xf numFmtId="0" fontId="2" fillId="9" borderId="29" xfId="0" applyFont="1" applyFill="1" applyBorder="1" applyAlignment="1">
      <alignment horizontal="center" vertical="center" wrapText="1" readingOrder="1"/>
    </xf>
    <xf numFmtId="9" fontId="2" fillId="0" borderId="27" xfId="2" applyNumberFormat="1" applyBorder="1" applyAlignment="1">
      <alignment horizontal="center" vertical="center" wrapText="1"/>
    </xf>
    <xf numFmtId="0" fontId="2" fillId="0" borderId="28" xfId="0" applyFont="1" applyBorder="1" applyAlignment="1">
      <alignment horizontal="center" vertical="center" wrapText="1" readingOrder="1"/>
    </xf>
    <xf numFmtId="0" fontId="29" fillId="0" borderId="0" xfId="3" applyFont="1" applyAlignment="1">
      <alignment vertical="center"/>
    </xf>
    <xf numFmtId="0" fontId="2" fillId="9" borderId="1" xfId="0" applyFont="1" applyFill="1" applyBorder="1" applyAlignment="1">
      <alignment horizontal="center" vertical="center" wrapText="1" readingOrder="1"/>
    </xf>
    <xf numFmtId="0" fontId="27" fillId="0" borderId="0" xfId="0" applyFont="1" applyAlignment="1">
      <alignment vertical="center" readingOrder="1"/>
    </xf>
    <xf numFmtId="0" fontId="33" fillId="0" borderId="0" xfId="3" applyFont="1"/>
    <xf numFmtId="0" fontId="2" fillId="0" borderId="0" xfId="0" applyFont="1" applyAlignment="1">
      <alignment vertical="center"/>
    </xf>
    <xf numFmtId="0" fontId="2" fillId="0" borderId="0" xfId="0" applyFont="1" applyAlignment="1">
      <alignment vertical="center" readingOrder="1"/>
    </xf>
    <xf numFmtId="0" fontId="2" fillId="0" borderId="0" xfId="3" applyFont="1" applyAlignment="1">
      <alignment vertical="center"/>
    </xf>
    <xf numFmtId="0" fontId="15" fillId="0" borderId="1" xfId="0" applyFont="1" applyBorder="1" applyAlignment="1">
      <alignment horizontal="center" vertical="center" wrapText="1"/>
    </xf>
    <xf numFmtId="0" fontId="2" fillId="2" borderId="0" xfId="2" applyFill="1" applyAlignment="1">
      <alignment horizontal="left"/>
    </xf>
    <xf numFmtId="0" fontId="15" fillId="0" borderId="0" xfId="2" applyFont="1" applyAlignment="1">
      <alignment horizontal="left" vertical="center"/>
    </xf>
    <xf numFmtId="0" fontId="15" fillId="0" borderId="0" xfId="2" applyFont="1" applyAlignment="1">
      <alignment vertical="center" wrapText="1"/>
    </xf>
    <xf numFmtId="9" fontId="2" fillId="0" borderId="4" xfId="2" applyNumberFormat="1" applyBorder="1" applyAlignment="1">
      <alignment horizontal="center" vertical="center" wrapText="1"/>
    </xf>
    <xf numFmtId="9" fontId="24" fillId="0" borderId="4" xfId="0" applyNumberFormat="1" applyFont="1" applyBorder="1" applyAlignment="1">
      <alignment horizontal="left" vertical="center" wrapText="1"/>
    </xf>
    <xf numFmtId="0" fontId="2" fillId="0" borderId="0" xfId="2" applyAlignment="1">
      <alignment horizontal="left" vertical="center" wrapText="1"/>
    </xf>
    <xf numFmtId="14" fontId="2" fillId="2" borderId="0" xfId="2" applyNumberFormat="1" applyFill="1"/>
    <xf numFmtId="14" fontId="15" fillId="0" borderId="0" xfId="2" applyNumberFormat="1" applyFont="1" applyAlignment="1">
      <alignment horizontal="center" vertical="center"/>
    </xf>
    <xf numFmtId="14" fontId="15" fillId="0" borderId="1" xfId="2" applyNumberFormat="1" applyFont="1" applyBorder="1" applyAlignment="1">
      <alignment horizontal="center" vertical="center" wrapText="1"/>
    </xf>
    <xf numFmtId="9" fontId="2" fillId="0" borderId="4" xfId="2" applyNumberFormat="1" applyBorder="1" applyAlignment="1">
      <alignment horizontal="justify" vertical="center" wrapText="1"/>
    </xf>
    <xf numFmtId="14" fontId="2" fillId="0" borderId="0" xfId="2" applyNumberFormat="1" applyAlignment="1">
      <alignment vertical="center" wrapText="1"/>
    </xf>
    <xf numFmtId="14" fontId="2" fillId="0" borderId="0" xfId="2" applyNumberFormat="1" applyAlignment="1">
      <alignment horizontal="center" vertical="center" wrapText="1"/>
    </xf>
    <xf numFmtId="0" fontId="4" fillId="5" borderId="0" xfId="2" applyFont="1" applyFill="1" applyAlignment="1">
      <alignment vertical="center" wrapText="1"/>
    </xf>
    <xf numFmtId="0" fontId="5" fillId="5" borderId="0" xfId="2" applyFont="1" applyFill="1" applyAlignment="1">
      <alignment vertical="center" wrapText="1"/>
    </xf>
    <xf numFmtId="0" fontId="0" fillId="5" borderId="0" xfId="0" applyFill="1" applyAlignment="1">
      <alignment vertical="top" wrapText="1"/>
    </xf>
    <xf numFmtId="0" fontId="8" fillId="0" borderId="1" xfId="0" applyFont="1" applyBorder="1"/>
    <xf numFmtId="0" fontId="8" fillId="0" borderId="0" xfId="0" applyFont="1"/>
    <xf numFmtId="0" fontId="0" fillId="0" borderId="1" xfId="0" applyBorder="1"/>
    <xf numFmtId="0" fontId="0" fillId="0" borderId="1" xfId="0" applyBorder="1" applyAlignment="1">
      <alignment horizontal="center"/>
    </xf>
    <xf numFmtId="9" fontId="0" fillId="0" borderId="1" xfId="0" applyNumberFormat="1" applyBorder="1" applyAlignment="1">
      <alignment horizontal="center"/>
    </xf>
    <xf numFmtId="0" fontId="0" fillId="0" borderId="0" xfId="0" applyAlignment="1">
      <alignment horizontal="center" vertical="center"/>
    </xf>
    <xf numFmtId="0" fontId="8" fillId="0" borderId="1" xfId="0" applyFont="1" applyBorder="1" applyAlignment="1">
      <alignment horizontal="center" vertical="center"/>
    </xf>
    <xf numFmtId="0" fontId="21" fillId="0" borderId="1" xfId="0" applyFont="1" applyBorder="1" applyAlignment="1">
      <alignment horizontal="center" vertical="center"/>
    </xf>
    <xf numFmtId="0" fontId="24" fillId="0" borderId="0" xfId="0" applyFont="1" applyAlignment="1">
      <alignment wrapText="1"/>
    </xf>
    <xf numFmtId="0" fontId="26" fillId="0" borderId="1" xfId="0" applyFont="1" applyBorder="1" applyAlignment="1">
      <alignment wrapText="1"/>
    </xf>
    <xf numFmtId="0" fontId="24" fillId="0" borderId="1" xfId="0" applyFont="1" applyBorder="1" applyAlignment="1">
      <alignment wrapText="1"/>
    </xf>
    <xf numFmtId="0" fontId="26" fillId="0" borderId="4" xfId="0" applyFont="1" applyBorder="1" applyAlignment="1">
      <alignment wrapText="1"/>
    </xf>
    <xf numFmtId="9" fontId="24" fillId="0" borderId="1" xfId="0" applyNumberFormat="1" applyFont="1" applyBorder="1" applyAlignment="1">
      <alignment wrapText="1"/>
    </xf>
    <xf numFmtId="0" fontId="24" fillId="0" borderId="4" xfId="0" applyFont="1" applyBorder="1" applyAlignment="1">
      <alignment wrapText="1"/>
    </xf>
    <xf numFmtId="0" fontId="14" fillId="0" borderId="1" xfId="2" applyFont="1" applyBorder="1" applyAlignment="1">
      <alignment horizontal="center" vertical="center" wrapText="1"/>
    </xf>
    <xf numFmtId="0" fontId="26" fillId="0" borderId="1" xfId="0" applyFont="1" applyBorder="1" applyAlignment="1">
      <alignment horizontal="center" wrapText="1"/>
    </xf>
    <xf numFmtId="0" fontId="5" fillId="0" borderId="5" xfId="2" applyFont="1" applyBorder="1" applyAlignment="1">
      <alignment horizontal="center" vertical="center" wrapText="1"/>
    </xf>
    <xf numFmtId="0" fontId="5" fillId="0" borderId="0" xfId="2" applyFont="1" applyAlignment="1">
      <alignment horizontal="center" vertical="center" wrapText="1"/>
    </xf>
    <xf numFmtId="14" fontId="6" fillId="0" borderId="1" xfId="2" applyNumberFormat="1" applyFont="1" applyBorder="1" applyAlignment="1" applyProtection="1">
      <alignment horizontal="center" vertical="center" wrapText="1"/>
      <protection locked="0"/>
    </xf>
    <xf numFmtId="0" fontId="14" fillId="0" borderId="1" xfId="2" applyFont="1" applyBorder="1" applyAlignment="1">
      <alignment horizontal="right" vertical="center" wrapText="1"/>
    </xf>
    <xf numFmtId="0" fontId="6" fillId="0" borderId="1" xfId="0" applyFont="1" applyBorder="1" applyAlignment="1">
      <alignment horizontal="left" vertical="center" wrapText="1"/>
    </xf>
    <xf numFmtId="0" fontId="34" fillId="2" borderId="1" xfId="2" applyFont="1" applyFill="1" applyBorder="1" applyAlignment="1">
      <alignment horizontal="right" vertical="center" wrapText="1"/>
    </xf>
    <xf numFmtId="0" fontId="24" fillId="0" borderId="8" xfId="0" applyFont="1" applyBorder="1" applyAlignment="1">
      <alignment wrapText="1"/>
    </xf>
    <xf numFmtId="0" fontId="26" fillId="0" borderId="0" xfId="0" applyFont="1" applyAlignment="1">
      <alignment wrapText="1"/>
    </xf>
    <xf numFmtId="0" fontId="24" fillId="0" borderId="11" xfId="0" applyFont="1" applyBorder="1" applyAlignment="1">
      <alignment wrapText="1"/>
    </xf>
    <xf numFmtId="0" fontId="24" fillId="0" borderId="34" xfId="0" applyFont="1" applyBorder="1" applyAlignment="1">
      <alignment wrapText="1"/>
    </xf>
    <xf numFmtId="0" fontId="24" fillId="0" borderId="3" xfId="0" applyFont="1" applyBorder="1" applyAlignment="1">
      <alignment wrapText="1"/>
    </xf>
    <xf numFmtId="0" fontId="24" fillId="0" borderId="26" xfId="0" applyFont="1" applyBorder="1" applyAlignment="1">
      <alignment wrapText="1"/>
    </xf>
    <xf numFmtId="0" fontId="2" fillId="2" borderId="3" xfId="2" applyFill="1" applyBorder="1" applyAlignment="1">
      <alignment wrapText="1"/>
    </xf>
    <xf numFmtId="0" fontId="24" fillId="0" borderId="27" xfId="0" applyFont="1" applyBorder="1" applyAlignment="1">
      <alignment wrapText="1"/>
    </xf>
    <xf numFmtId="0" fontId="24" fillId="0" borderId="29" xfId="0" applyFont="1" applyBorder="1" applyAlignment="1">
      <alignment wrapText="1"/>
    </xf>
    <xf numFmtId="0" fontId="24" fillId="0" borderId="24" xfId="0" applyFont="1" applyBorder="1" applyAlignment="1">
      <alignment wrapText="1"/>
    </xf>
    <xf numFmtId="0" fontId="24" fillId="0" borderId="33" xfId="0" applyFont="1" applyBorder="1" applyAlignment="1">
      <alignment wrapText="1"/>
    </xf>
    <xf numFmtId="0" fontId="2" fillId="2" borderId="27" xfId="2" applyFill="1" applyBorder="1" applyAlignment="1">
      <alignment wrapText="1"/>
    </xf>
    <xf numFmtId="0" fontId="25" fillId="0" borderId="29" xfId="0" applyFont="1" applyBorder="1" applyAlignment="1">
      <alignment horizontal="left" vertical="center" wrapText="1"/>
    </xf>
    <xf numFmtId="0" fontId="3" fillId="2" borderId="0" xfId="2" applyFont="1" applyFill="1" applyAlignment="1">
      <alignment vertical="center"/>
    </xf>
    <xf numFmtId="0" fontId="4" fillId="0" borderId="1" xfId="2" applyFont="1" applyBorder="1" applyAlignment="1">
      <alignment horizontal="justify" vertical="center" wrapText="1"/>
    </xf>
    <xf numFmtId="0" fontId="2" fillId="0" borderId="25" xfId="0" applyFont="1" applyBorder="1" applyAlignment="1">
      <alignment wrapText="1"/>
    </xf>
    <xf numFmtId="0" fontId="2" fillId="0" borderId="29" xfId="0" applyFont="1" applyBorder="1" applyAlignment="1">
      <alignment horizontal="left" vertical="center" wrapText="1"/>
    </xf>
    <xf numFmtId="0" fontId="2" fillId="0" borderId="33" xfId="0" applyFont="1" applyBorder="1" applyAlignment="1">
      <alignment wrapText="1"/>
    </xf>
    <xf numFmtId="0" fontId="22" fillId="0" borderId="8" xfId="0" applyFont="1" applyBorder="1" applyAlignment="1">
      <alignment horizontal="center" vertical="center" wrapText="1"/>
    </xf>
    <xf numFmtId="0" fontId="23" fillId="0" borderId="8" xfId="0" applyFont="1" applyBorder="1" applyAlignment="1">
      <alignment horizontal="center" vertical="center" wrapText="1"/>
    </xf>
    <xf numFmtId="0" fontId="4" fillId="0" borderId="37" xfId="2" applyFont="1" applyBorder="1" applyAlignment="1">
      <alignment horizontal="center" vertical="center" wrapText="1"/>
    </xf>
    <xf numFmtId="0" fontId="3" fillId="2" borderId="0" xfId="2" applyFont="1" applyFill="1" applyAlignment="1">
      <alignment horizontal="center" vertical="center"/>
    </xf>
    <xf numFmtId="0" fontId="35" fillId="0" borderId="19" xfId="2" applyFont="1" applyBorder="1" applyAlignment="1">
      <alignment horizontal="center" vertical="center" wrapText="1"/>
    </xf>
    <xf numFmtId="9" fontId="0" fillId="0" borderId="11" xfId="0" applyNumberFormat="1" applyBorder="1" applyAlignment="1">
      <alignment horizontal="center" vertical="center" wrapText="1"/>
    </xf>
    <xf numFmtId="9" fontId="0" fillId="0" borderId="41" xfId="0" applyNumberFormat="1" applyBorder="1" applyAlignment="1">
      <alignment horizontal="center" vertical="center" wrapText="1"/>
    </xf>
    <xf numFmtId="9" fontId="0" fillId="0" borderId="1" xfId="0" applyNumberFormat="1" applyBorder="1" applyAlignment="1">
      <alignment horizontal="center" vertical="center" wrapText="1"/>
    </xf>
    <xf numFmtId="9" fontId="5" fillId="0" borderId="34" xfId="2" applyNumberFormat="1" applyFont="1" applyBorder="1" applyAlignment="1">
      <alignment horizontal="center" vertical="center" wrapText="1"/>
    </xf>
    <xf numFmtId="9" fontId="5" fillId="0" borderId="6" xfId="2" applyNumberFormat="1" applyFont="1" applyBorder="1" applyAlignment="1">
      <alignment horizontal="center" vertical="center" wrapText="1"/>
    </xf>
    <xf numFmtId="9" fontId="5" fillId="0" borderId="25" xfId="2" applyNumberFormat="1" applyFont="1" applyBorder="1" applyAlignment="1">
      <alignment horizontal="center" vertical="center" wrapText="1"/>
    </xf>
    <xf numFmtId="9" fontId="0" fillId="0" borderId="28" xfId="0" applyNumberFormat="1" applyBorder="1" applyAlignment="1">
      <alignment horizontal="center" vertical="center" wrapText="1"/>
    </xf>
    <xf numFmtId="9" fontId="5" fillId="0" borderId="36" xfId="2" applyNumberFormat="1" applyFont="1" applyBorder="1" applyAlignment="1">
      <alignment horizontal="center" vertical="center" wrapText="1"/>
    </xf>
    <xf numFmtId="9" fontId="0" fillId="0" borderId="8" xfId="0" applyNumberFormat="1" applyBorder="1" applyAlignment="1">
      <alignment horizontal="center" vertical="center" wrapText="1"/>
    </xf>
    <xf numFmtId="9" fontId="0" fillId="0" borderId="37" xfId="0" applyNumberFormat="1" applyBorder="1" applyAlignment="1">
      <alignment horizontal="center" vertical="center" wrapText="1"/>
    </xf>
    <xf numFmtId="9" fontId="0" fillId="4" borderId="3" xfId="0" applyNumberFormat="1" applyFill="1" applyBorder="1" applyAlignment="1" applyProtection="1">
      <alignment horizontal="center" vertical="center" wrapText="1"/>
      <protection locked="0"/>
    </xf>
    <xf numFmtId="9" fontId="0" fillId="4" borderId="27" xfId="0" applyNumberFormat="1" applyFill="1" applyBorder="1" applyAlignment="1" applyProtection="1">
      <alignment horizontal="center" vertical="center" wrapText="1"/>
      <protection locked="0"/>
    </xf>
    <xf numFmtId="0" fontId="35" fillId="0" borderId="38" xfId="2" applyFont="1" applyBorder="1" applyAlignment="1">
      <alignment horizontal="center" vertical="center" wrapText="1"/>
    </xf>
    <xf numFmtId="0" fontId="5" fillId="0" borderId="8" xfId="2" applyFont="1" applyBorder="1" applyAlignment="1">
      <alignment horizontal="center" vertical="center" wrapText="1"/>
    </xf>
    <xf numFmtId="0" fontId="5" fillId="0" borderId="3" xfId="2" applyFont="1" applyBorder="1" applyAlignment="1">
      <alignment horizontal="center" vertical="center" wrapText="1"/>
    </xf>
    <xf numFmtId="0" fontId="5" fillId="0" borderId="10" xfId="2" applyFont="1" applyBorder="1" applyAlignment="1">
      <alignment horizontal="center" vertical="center" wrapText="1"/>
    </xf>
    <xf numFmtId="0" fontId="2" fillId="0" borderId="1" xfId="0" applyFont="1" applyBorder="1" applyAlignment="1">
      <alignment wrapText="1"/>
    </xf>
    <xf numFmtId="0" fontId="30" fillId="0" borderId="0" xfId="0" applyFont="1" applyAlignment="1">
      <alignment horizontal="center" vertical="center" wrapText="1" readingOrder="1"/>
    </xf>
    <xf numFmtId="9" fontId="2" fillId="0" borderId="0" xfId="2" applyNumberFormat="1" applyAlignment="1">
      <alignment horizontal="center" vertical="center" wrapText="1"/>
    </xf>
    <xf numFmtId="9" fontId="24" fillId="0" borderId="0" xfId="0" applyNumberFormat="1" applyFont="1" applyAlignment="1">
      <alignment horizontal="center" vertical="center" wrapText="1"/>
    </xf>
    <xf numFmtId="9" fontId="24" fillId="0" borderId="0" xfId="0" applyNumberFormat="1" applyFont="1" applyAlignment="1">
      <alignment horizontal="left" vertical="center" wrapText="1"/>
    </xf>
    <xf numFmtId="0" fontId="0" fillId="5" borderId="0" xfId="0" applyFill="1"/>
    <xf numFmtId="0" fontId="39" fillId="5" borderId="15" xfId="4" quotePrefix="1" applyFont="1" applyFill="1" applyBorder="1" applyAlignment="1">
      <alignment horizontal="left" vertical="top" wrapText="1"/>
    </xf>
    <xf numFmtId="0" fontId="40" fillId="5" borderId="2" xfId="4" quotePrefix="1" applyFont="1" applyFill="1" applyBorder="1" applyAlignment="1">
      <alignment horizontal="left" vertical="top" wrapText="1"/>
    </xf>
    <xf numFmtId="0" fontId="37" fillId="5" borderId="2" xfId="4" applyFont="1" applyFill="1" applyBorder="1"/>
    <xf numFmtId="0" fontId="6" fillId="0" borderId="8" xfId="2" applyFont="1" applyBorder="1" applyAlignment="1">
      <alignment horizontal="justify" vertical="center" wrapText="1"/>
    </xf>
    <xf numFmtId="3" fontId="6" fillId="4" borderId="3" xfId="2" applyNumberFormat="1" applyFont="1" applyFill="1" applyBorder="1" applyAlignment="1" applyProtection="1">
      <alignment horizontal="center" vertical="center" wrapText="1"/>
      <protection locked="0"/>
    </xf>
    <xf numFmtId="0" fontId="6" fillId="4" borderId="3" xfId="2" applyFont="1" applyFill="1" applyBorder="1" applyAlignment="1" applyProtection="1">
      <alignment horizontal="center" vertical="center" wrapText="1"/>
      <protection locked="0"/>
    </xf>
    <xf numFmtId="0" fontId="6" fillId="4" borderId="27" xfId="2" applyFont="1" applyFill="1" applyBorder="1" applyAlignment="1" applyProtection="1">
      <alignment horizontal="center" vertical="center" wrapText="1"/>
      <protection locked="0"/>
    </xf>
    <xf numFmtId="0" fontId="5" fillId="0" borderId="24" xfId="2" applyFont="1" applyBorder="1" applyAlignment="1">
      <alignment horizontal="center" vertical="center" wrapText="1"/>
    </xf>
    <xf numFmtId="0" fontId="5" fillId="0" borderId="65" xfId="2" applyFont="1" applyBorder="1" applyAlignment="1">
      <alignment horizontal="center" vertical="center" wrapText="1"/>
    </xf>
    <xf numFmtId="9" fontId="5" fillId="0" borderId="11" xfId="2" applyNumberFormat="1" applyFont="1" applyBorder="1" applyAlignment="1">
      <alignment horizontal="center" vertical="center" wrapText="1"/>
    </xf>
    <xf numFmtId="0" fontId="5" fillId="0" borderId="33" xfId="2" applyFont="1" applyBorder="1" applyAlignment="1">
      <alignment horizontal="center" vertical="center" wrapText="1"/>
    </xf>
    <xf numFmtId="9" fontId="15" fillId="0" borderId="0" xfId="0" applyNumberFormat="1" applyFont="1" applyAlignment="1">
      <alignment horizontal="left" vertical="center" wrapText="1"/>
    </xf>
    <xf numFmtId="9" fontId="8" fillId="0" borderId="3" xfId="0" applyNumberFormat="1" applyFont="1" applyBorder="1" applyAlignment="1">
      <alignment horizontal="center" vertical="center" wrapText="1"/>
    </xf>
    <xf numFmtId="9" fontId="8" fillId="0" borderId="26" xfId="0" applyNumberFormat="1" applyFont="1" applyBorder="1" applyAlignment="1">
      <alignment horizontal="center" vertical="center" wrapText="1"/>
    </xf>
    <xf numFmtId="9" fontId="8" fillId="0" borderId="27" xfId="0" applyNumberFormat="1" applyFont="1" applyBorder="1" applyAlignment="1">
      <alignment horizontal="center" vertical="center" wrapText="1"/>
    </xf>
    <xf numFmtId="9" fontId="8" fillId="0" borderId="29" xfId="0" applyNumberFormat="1" applyFont="1" applyBorder="1" applyAlignment="1">
      <alignment horizontal="center" vertical="center" wrapText="1"/>
    </xf>
    <xf numFmtId="9" fontId="5" fillId="0" borderId="0" xfId="2" applyNumberFormat="1" applyFont="1" applyAlignment="1">
      <alignment vertical="center" wrapText="1"/>
    </xf>
    <xf numFmtId="0" fontId="4" fillId="4" borderId="1" xfId="2" applyFont="1" applyFill="1" applyBorder="1" applyAlignment="1" applyProtection="1">
      <alignment horizontal="left" vertical="center" wrapText="1"/>
      <protection locked="0"/>
    </xf>
    <xf numFmtId="0" fontId="4" fillId="4" borderId="28" xfId="2" applyFont="1" applyFill="1" applyBorder="1" applyAlignment="1" applyProtection="1">
      <alignment horizontal="left" vertical="center" wrapText="1"/>
      <protection locked="0"/>
    </xf>
    <xf numFmtId="0" fontId="2" fillId="4" borderId="1" xfId="2" applyFill="1" applyBorder="1" applyAlignment="1" applyProtection="1">
      <alignment horizontal="justify" vertical="center" wrapText="1"/>
      <protection locked="0"/>
    </xf>
    <xf numFmtId="14" fontId="2" fillId="4" borderId="1" xfId="2" applyNumberFormat="1" applyFill="1" applyBorder="1" applyAlignment="1" applyProtection="1">
      <alignment horizontal="justify" vertical="center" wrapText="1"/>
      <protection locked="0"/>
    </xf>
    <xf numFmtId="0" fontId="0" fillId="0" borderId="0" xfId="0" applyAlignment="1">
      <alignment horizontal="center"/>
    </xf>
    <xf numFmtId="0" fontId="20" fillId="0" borderId="0" xfId="0" applyFont="1"/>
    <xf numFmtId="0" fontId="16" fillId="0" borderId="0" xfId="0" applyFont="1" applyProtection="1">
      <protection locked="0"/>
    </xf>
    <xf numFmtId="14" fontId="2" fillId="0" borderId="0" xfId="0" applyNumberFormat="1" applyFont="1" applyAlignment="1">
      <alignment horizontal="left" vertical="center" wrapText="1"/>
    </xf>
    <xf numFmtId="0" fontId="34" fillId="2" borderId="1" xfId="2" applyFont="1" applyFill="1" applyBorder="1" applyAlignment="1">
      <alignment vertical="center" wrapText="1"/>
    </xf>
    <xf numFmtId="14" fontId="2" fillId="0" borderId="1" xfId="0" applyNumberFormat="1" applyFont="1" applyBorder="1" applyAlignment="1">
      <alignment horizontal="left" vertical="center" wrapText="1"/>
    </xf>
    <xf numFmtId="0" fontId="34" fillId="2" borderId="5" xfId="2" applyFont="1" applyFill="1" applyBorder="1" applyAlignment="1">
      <alignment vertical="center" wrapText="1"/>
    </xf>
    <xf numFmtId="14" fontId="2" fillId="0" borderId="1" xfId="0" applyNumberFormat="1" applyFont="1" applyBorder="1" applyAlignment="1">
      <alignment vertical="center" wrapText="1"/>
    </xf>
    <xf numFmtId="14" fontId="15" fillId="0" borderId="1" xfId="0" applyNumberFormat="1" applyFont="1" applyBorder="1" applyAlignment="1">
      <alignment horizontal="center" vertical="center" wrapText="1"/>
    </xf>
    <xf numFmtId="0" fontId="15" fillId="0" borderId="1" xfId="0" applyFont="1" applyBorder="1" applyAlignment="1">
      <alignment vertical="center" wrapText="1"/>
    </xf>
    <xf numFmtId="0" fontId="15" fillId="0" borderId="0" xfId="0" applyFont="1" applyAlignment="1">
      <alignment horizontal="center" vertical="center" wrapText="1"/>
    </xf>
    <xf numFmtId="0" fontId="14" fillId="0" borderId="0" xfId="2" applyFont="1" applyAlignment="1">
      <alignment horizontal="left" vertical="center" wrapText="1"/>
    </xf>
    <xf numFmtId="0" fontId="6" fillId="5" borderId="0" xfId="2" applyFont="1" applyFill="1" applyAlignment="1">
      <alignment horizontal="left" vertical="center" wrapText="1"/>
    </xf>
    <xf numFmtId="0" fontId="14" fillId="0" borderId="0" xfId="2" applyFont="1" applyAlignment="1">
      <alignment vertical="center" wrapText="1"/>
    </xf>
    <xf numFmtId="0" fontId="14" fillId="0" borderId="0" xfId="2" applyFont="1" applyAlignment="1">
      <alignment horizontal="center" vertical="center" wrapText="1"/>
    </xf>
    <xf numFmtId="0" fontId="6" fillId="0" borderId="0" xfId="2" applyFont="1" applyAlignment="1" applyProtection="1">
      <alignment horizontal="left" vertical="justify" wrapText="1"/>
      <protection locked="0"/>
    </xf>
    <xf numFmtId="0" fontId="14" fillId="0" borderId="0" xfId="2" applyFont="1" applyAlignment="1">
      <alignment horizontal="right" vertical="center" wrapText="1"/>
    </xf>
    <xf numFmtId="14" fontId="6" fillId="0" borderId="0" xfId="2" applyNumberFormat="1" applyFont="1" applyAlignment="1" applyProtection="1">
      <alignment horizontal="center" vertical="center" wrapText="1"/>
      <protection locked="0"/>
    </xf>
    <xf numFmtId="0" fontId="6" fillId="0" borderId="1" xfId="2" applyFont="1" applyBorder="1" applyAlignment="1" applyProtection="1">
      <alignment vertical="center" wrapText="1"/>
      <protection locked="0"/>
    </xf>
    <xf numFmtId="0" fontId="14" fillId="0" borderId="0" xfId="2" applyFont="1" applyAlignment="1">
      <alignment horizontal="center" vertical="center"/>
    </xf>
    <xf numFmtId="0" fontId="14" fillId="0" borderId="0" xfId="0" applyFont="1" applyAlignment="1">
      <alignment horizontal="left" vertical="center" wrapText="1"/>
    </xf>
    <xf numFmtId="49" fontId="14" fillId="0" borderId="0" xfId="0" applyNumberFormat="1" applyFont="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49" fontId="14" fillId="0" borderId="1" xfId="0" applyNumberFormat="1" applyFont="1" applyBorder="1" applyAlignment="1" applyProtection="1">
      <alignment horizontal="left" vertical="center" wrapText="1"/>
      <protection locked="0"/>
    </xf>
    <xf numFmtId="0" fontId="3" fillId="2" borderId="0" xfId="2" applyFont="1" applyFill="1" applyAlignment="1">
      <alignment horizontal="center"/>
    </xf>
    <xf numFmtId="0" fontId="34" fillId="2" borderId="0" xfId="2" applyFont="1" applyFill="1" applyAlignment="1">
      <alignment vertical="center" wrapText="1"/>
    </xf>
    <xf numFmtId="14" fontId="2" fillId="0" borderId="0" xfId="0" applyNumberFormat="1" applyFont="1" applyAlignment="1">
      <alignment horizontal="right" vertical="center" wrapText="1"/>
    </xf>
    <xf numFmtId="14" fontId="2" fillId="0" borderId="1" xfId="0" applyNumberFormat="1" applyFont="1" applyBorder="1" applyAlignment="1">
      <alignment horizontal="right" vertical="center" wrapText="1"/>
    </xf>
    <xf numFmtId="0" fontId="14" fillId="0" borderId="65" xfId="2" applyFont="1" applyBorder="1" applyAlignment="1">
      <alignment vertical="center" wrapText="1"/>
    </xf>
    <xf numFmtId="0" fontId="6" fillId="5" borderId="11" xfId="2" applyFont="1" applyFill="1" applyBorder="1" applyAlignment="1">
      <alignment horizontal="left" vertical="center" wrapText="1"/>
    </xf>
    <xf numFmtId="0" fontId="15" fillId="0" borderId="0" xfId="0" applyFont="1" applyAlignment="1">
      <alignment horizontal="right" vertical="center" wrapText="1"/>
    </xf>
    <xf numFmtId="14" fontId="2" fillId="0" borderId="0" xfId="0" applyNumberFormat="1" applyFont="1" applyAlignment="1">
      <alignment vertical="center" wrapText="1"/>
    </xf>
    <xf numFmtId="14" fontId="15" fillId="0" borderId="0" xfId="0" applyNumberFormat="1" applyFont="1" applyAlignment="1">
      <alignment horizontal="center" vertical="center" wrapText="1"/>
    </xf>
    <xf numFmtId="0" fontId="2" fillId="2" borderId="15" xfId="2" applyFill="1" applyBorder="1"/>
    <xf numFmtId="0" fontId="15" fillId="0" borderId="11" xfId="2" applyFont="1" applyBorder="1" applyAlignment="1">
      <alignment horizontal="center" vertical="center" wrapText="1"/>
    </xf>
    <xf numFmtId="0" fontId="15" fillId="0" borderId="9" xfId="2" applyFont="1" applyBorder="1" applyAlignment="1">
      <alignment horizontal="center" vertical="center" wrapText="1"/>
    </xf>
    <xf numFmtId="0" fontId="15" fillId="0" borderId="46" xfId="2" applyFont="1" applyBorder="1" applyAlignment="1">
      <alignment horizontal="center" vertical="center" wrapText="1"/>
    </xf>
    <xf numFmtId="0" fontId="41" fillId="5" borderId="15" xfId="4" quotePrefix="1" applyFont="1" applyFill="1" applyBorder="1" applyAlignment="1">
      <alignment horizontal="justify" vertical="center" wrapText="1"/>
    </xf>
    <xf numFmtId="0" fontId="41" fillId="5" borderId="0" xfId="4" quotePrefix="1" applyFont="1" applyFill="1" applyAlignment="1">
      <alignment horizontal="justify" vertical="center" wrapText="1"/>
    </xf>
    <xf numFmtId="0" fontId="41" fillId="5" borderId="2" xfId="4" quotePrefix="1" applyFont="1" applyFill="1" applyBorder="1" applyAlignment="1">
      <alignment horizontal="justify" vertical="center" wrapText="1"/>
    </xf>
    <xf numFmtId="0" fontId="39" fillId="5" borderId="42" xfId="4" quotePrefix="1" applyFont="1" applyFill="1" applyBorder="1" applyAlignment="1">
      <alignment horizontal="left" vertical="top" wrapText="1"/>
    </xf>
    <xf numFmtId="0" fontId="39" fillId="5" borderId="43" xfId="4" quotePrefix="1" applyFont="1" applyFill="1" applyBorder="1" applyAlignment="1">
      <alignment horizontal="left" vertical="top" wrapText="1"/>
    </xf>
    <xf numFmtId="0" fontId="39" fillId="5" borderId="44" xfId="4" quotePrefix="1" applyFont="1" applyFill="1" applyBorder="1" applyAlignment="1">
      <alignment horizontal="left" vertical="top" wrapText="1"/>
    </xf>
    <xf numFmtId="0" fontId="41" fillId="5" borderId="42" xfId="4" quotePrefix="1" applyFont="1" applyFill="1" applyBorder="1" applyAlignment="1">
      <alignment horizontal="left" vertical="top" wrapText="1"/>
    </xf>
    <xf numFmtId="0" fontId="41" fillId="5" borderId="43" xfId="4" quotePrefix="1" applyFont="1" applyFill="1" applyBorder="1" applyAlignment="1">
      <alignment horizontal="left" vertical="top" wrapText="1"/>
    </xf>
    <xf numFmtId="0" fontId="41" fillId="5" borderId="44" xfId="4" quotePrefix="1" applyFont="1" applyFill="1" applyBorder="1" applyAlignment="1">
      <alignment horizontal="left" vertical="top" wrapText="1"/>
    </xf>
    <xf numFmtId="0" fontId="39" fillId="5" borderId="0" xfId="4" quotePrefix="1" applyFont="1" applyFill="1" applyAlignment="1">
      <alignment horizontal="left" vertical="top" wrapText="1"/>
    </xf>
    <xf numFmtId="0" fontId="39" fillId="5" borderId="2" xfId="4" quotePrefix="1" applyFont="1" applyFill="1" applyBorder="1" applyAlignment="1">
      <alignment horizontal="left" vertical="top" wrapText="1"/>
    </xf>
    <xf numFmtId="0" fontId="39" fillId="5" borderId="66" xfId="4" quotePrefix="1" applyFont="1" applyFill="1" applyBorder="1" applyAlignment="1">
      <alignment horizontal="left" vertical="top" wrapText="1"/>
    </xf>
    <xf numFmtId="0" fontId="39" fillId="5" borderId="10" xfId="4" quotePrefix="1" applyFont="1" applyFill="1" applyBorder="1" applyAlignment="1">
      <alignment horizontal="left" vertical="top" wrapText="1"/>
    </xf>
    <xf numFmtId="0" fontId="39" fillId="5" borderId="68" xfId="4" quotePrefix="1" applyFont="1" applyFill="1" applyBorder="1" applyAlignment="1">
      <alignment horizontal="left" vertical="top" wrapText="1"/>
    </xf>
    <xf numFmtId="0" fontId="45" fillId="5" borderId="43" xfId="5" applyFont="1" applyFill="1" applyBorder="1" applyAlignment="1">
      <alignment horizontal="left" vertical="top" wrapText="1" readingOrder="1"/>
    </xf>
    <xf numFmtId="0" fontId="46" fillId="5" borderId="43" xfId="4" applyFont="1" applyFill="1" applyBorder="1" applyAlignment="1">
      <alignment horizontal="justify" vertical="center" wrapText="1"/>
    </xf>
    <xf numFmtId="0" fontId="39" fillId="5" borderId="42" xfId="4" quotePrefix="1" applyFont="1" applyFill="1" applyBorder="1" applyAlignment="1">
      <alignment vertical="top" wrapText="1"/>
    </xf>
    <xf numFmtId="0" fontId="39" fillId="5" borderId="43" xfId="4" quotePrefix="1" applyFont="1" applyFill="1" applyBorder="1" applyAlignment="1">
      <alignment vertical="top" wrapText="1"/>
    </xf>
    <xf numFmtId="0" fontId="39" fillId="5" borderId="44" xfId="4" quotePrefix="1" applyFont="1" applyFill="1" applyBorder="1" applyAlignment="1">
      <alignment vertical="top" wrapText="1"/>
    </xf>
    <xf numFmtId="0" fontId="39" fillId="5" borderId="0" xfId="4" quotePrefix="1" applyFont="1" applyFill="1" applyAlignment="1">
      <alignment vertical="top" wrapText="1"/>
    </xf>
    <xf numFmtId="0" fontId="0" fillId="5" borderId="0" xfId="0" applyFill="1" applyAlignment="1">
      <alignment wrapText="1"/>
    </xf>
    <xf numFmtId="0" fontId="37" fillId="5" borderId="42" xfId="4" applyFont="1" applyFill="1" applyBorder="1" applyAlignment="1">
      <alignment wrapText="1"/>
    </xf>
    <xf numFmtId="0" fontId="37" fillId="5" borderId="43" xfId="4" applyFont="1" applyFill="1" applyBorder="1" applyAlignment="1">
      <alignment wrapText="1"/>
    </xf>
    <xf numFmtId="0" fontId="37" fillId="5" borderId="44" xfId="4" applyFont="1" applyFill="1" applyBorder="1" applyAlignment="1">
      <alignment wrapText="1"/>
    </xf>
    <xf numFmtId="0" fontId="37" fillId="5" borderId="15" xfId="4" applyFont="1" applyFill="1" applyBorder="1" applyAlignment="1">
      <alignment wrapText="1"/>
    </xf>
    <xf numFmtId="0" fontId="37" fillId="5" borderId="2" xfId="4" applyFont="1" applyFill="1" applyBorder="1" applyAlignment="1">
      <alignment wrapText="1"/>
    </xf>
    <xf numFmtId="0" fontId="37" fillId="5" borderId="14" xfId="4" applyFont="1" applyFill="1" applyBorder="1" applyAlignment="1">
      <alignment wrapText="1"/>
    </xf>
    <xf numFmtId="0" fontId="37" fillId="5" borderId="13" xfId="4" applyFont="1" applyFill="1" applyBorder="1" applyAlignment="1">
      <alignment wrapText="1"/>
    </xf>
    <xf numFmtId="0" fontId="37" fillId="5" borderId="12" xfId="4" applyFont="1" applyFill="1" applyBorder="1" applyAlignment="1">
      <alignment wrapText="1"/>
    </xf>
    <xf numFmtId="0" fontId="37" fillId="5" borderId="0" xfId="4" applyFont="1" applyFill="1" applyAlignment="1">
      <alignment wrapText="1"/>
    </xf>
    <xf numFmtId="0" fontId="39" fillId="5" borderId="15" xfId="4" quotePrefix="1" applyFont="1" applyFill="1" applyBorder="1" applyAlignment="1">
      <alignment vertical="top" wrapText="1"/>
    </xf>
    <xf numFmtId="0" fontId="39" fillId="5" borderId="2" xfId="4" quotePrefix="1" applyFont="1" applyFill="1" applyBorder="1" applyAlignment="1">
      <alignment vertical="top" wrapText="1"/>
    </xf>
    <xf numFmtId="0" fontId="40" fillId="5" borderId="0" xfId="4" quotePrefix="1" applyFont="1" applyFill="1" applyAlignment="1">
      <alignment horizontal="left" vertical="top" wrapText="1"/>
    </xf>
    <xf numFmtId="0" fontId="43" fillId="5" borderId="0" xfId="4" applyFont="1" applyFill="1" applyAlignment="1">
      <alignment horizontal="left" vertical="center" wrapText="1"/>
    </xf>
    <xf numFmtId="0" fontId="37" fillId="5" borderId="0" xfId="4" applyFont="1" applyFill="1" applyAlignment="1">
      <alignment horizontal="left" vertical="center" wrapText="1"/>
    </xf>
    <xf numFmtId="0" fontId="37" fillId="5" borderId="0" xfId="4" quotePrefix="1" applyFont="1" applyFill="1" applyAlignment="1">
      <alignment horizontal="left" vertical="center" wrapText="1"/>
    </xf>
    <xf numFmtId="0" fontId="43" fillId="14" borderId="3" xfId="4" applyFont="1" applyFill="1" applyBorder="1" applyAlignment="1">
      <alignment horizontal="center" wrapText="1"/>
    </xf>
    <xf numFmtId="0" fontId="37" fillId="5" borderId="0" xfId="4" applyFont="1" applyFill="1"/>
    <xf numFmtId="0" fontId="45" fillId="5" borderId="0" xfId="0" applyFont="1" applyFill="1" applyAlignment="1">
      <alignment horizontal="left" vertical="center" wrapText="1"/>
    </xf>
    <xf numFmtId="0" fontId="46" fillId="5" borderId="0" xfId="0" applyFont="1" applyFill="1" applyAlignment="1">
      <alignment horizontal="left" vertical="top" wrapText="1"/>
    </xf>
    <xf numFmtId="0" fontId="43" fillId="5" borderId="3" xfId="4" applyFont="1" applyFill="1" applyBorder="1" applyAlignment="1">
      <alignment horizontal="center" vertical="center"/>
    </xf>
    <xf numFmtId="0" fontId="43" fillId="5" borderId="3" xfId="4" applyFont="1" applyFill="1" applyBorder="1" applyAlignment="1">
      <alignment horizontal="center" vertical="center" wrapText="1"/>
    </xf>
    <xf numFmtId="0" fontId="41" fillId="0" borderId="42" xfId="4" quotePrefix="1" applyFont="1" applyBorder="1" applyAlignment="1">
      <alignment horizontal="left" vertical="top" wrapText="1"/>
    </xf>
    <xf numFmtId="0" fontId="41" fillId="0" borderId="43" xfId="4" quotePrefix="1" applyFont="1" applyBorder="1" applyAlignment="1">
      <alignment horizontal="left" vertical="top" wrapText="1"/>
    </xf>
    <xf numFmtId="0" fontId="41" fillId="0" borderId="44" xfId="4" quotePrefix="1" applyFont="1" applyBorder="1" applyAlignment="1">
      <alignment horizontal="left" vertical="top" wrapText="1"/>
    </xf>
    <xf numFmtId="0" fontId="0" fillId="0" borderId="0" xfId="0" applyAlignment="1">
      <alignment wrapText="1"/>
    </xf>
    <xf numFmtId="0" fontId="4" fillId="0" borderId="6" xfId="2" applyFont="1" applyBorder="1" applyAlignment="1">
      <alignment horizontal="left" vertical="center" wrapText="1"/>
    </xf>
    <xf numFmtId="0" fontId="4" fillId="0" borderId="1" xfId="2" applyFont="1" applyBorder="1" applyAlignment="1">
      <alignment horizontal="left" vertical="center" wrapText="1"/>
    </xf>
    <xf numFmtId="0" fontId="4" fillId="0" borderId="28" xfId="2" applyFont="1" applyBorder="1" applyAlignment="1">
      <alignment horizontal="left" vertical="center" wrapText="1"/>
    </xf>
    <xf numFmtId="9" fontId="5" fillId="0" borderId="72" xfId="2" applyNumberFormat="1" applyFont="1" applyBorder="1" applyAlignment="1">
      <alignment horizontal="center" vertical="center" wrapText="1"/>
    </xf>
    <xf numFmtId="14" fontId="8" fillId="6" borderId="1" xfId="0" applyNumberFormat="1" applyFont="1" applyFill="1" applyBorder="1" applyAlignment="1">
      <alignment horizontal="right" vertical="center"/>
    </xf>
    <xf numFmtId="14" fontId="16" fillId="0" borderId="1" xfId="0" applyNumberFormat="1" applyFont="1" applyBorder="1" applyAlignment="1" applyProtection="1">
      <alignment horizontal="right" vertical="center" wrapText="1"/>
      <protection locked="0"/>
    </xf>
    <xf numFmtId="14" fontId="16" fillId="0" borderId="1" xfId="0" applyNumberFormat="1" applyFont="1" applyBorder="1" applyAlignment="1" applyProtection="1">
      <alignment horizontal="right"/>
      <protection locked="0"/>
    </xf>
    <xf numFmtId="14" fontId="16" fillId="0" borderId="0" xfId="0" applyNumberFormat="1" applyFont="1" applyAlignment="1" applyProtection="1">
      <alignment horizontal="right"/>
      <protection locked="0"/>
    </xf>
    <xf numFmtId="14" fontId="0" fillId="0" borderId="0" xfId="0" applyNumberFormat="1" applyAlignment="1">
      <alignment horizontal="right"/>
    </xf>
    <xf numFmtId="9" fontId="49" fillId="0" borderId="0" xfId="2" applyNumberFormat="1" applyFont="1" applyAlignment="1">
      <alignment vertical="center"/>
    </xf>
    <xf numFmtId="49" fontId="9" fillId="0" borderId="0" xfId="2" applyNumberFormat="1" applyFont="1" applyAlignment="1">
      <alignment vertical="center"/>
    </xf>
    <xf numFmtId="0" fontId="23" fillId="0" borderId="0" xfId="0" applyFont="1" applyAlignment="1">
      <alignment horizontal="center" vertical="center" wrapText="1"/>
    </xf>
    <xf numFmtId="9" fontId="23" fillId="0" borderId="0" xfId="0" applyNumberFormat="1" applyFont="1" applyAlignment="1">
      <alignment horizontal="center" vertical="center" wrapText="1"/>
    </xf>
    <xf numFmtId="0" fontId="3" fillId="2" borderId="0" xfId="2" applyFont="1" applyFill="1" applyAlignment="1">
      <alignment horizontal="center" vertical="center" wrapText="1"/>
    </xf>
    <xf numFmtId="9" fontId="3" fillId="0" borderId="0" xfId="2" applyNumberFormat="1" applyFont="1" applyAlignment="1">
      <alignment vertical="center" wrapText="1"/>
    </xf>
    <xf numFmtId="9" fontId="4" fillId="0" borderId="6"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9" fontId="4" fillId="0" borderId="28" xfId="0" applyNumberFormat="1" applyFont="1" applyBorder="1" applyAlignment="1">
      <alignment horizontal="center" vertical="center" wrapText="1"/>
    </xf>
    <xf numFmtId="9" fontId="4" fillId="0" borderId="0" xfId="2" applyNumberFormat="1" applyFont="1" applyAlignment="1">
      <alignment horizontal="center" vertical="center" wrapText="1"/>
    </xf>
    <xf numFmtId="0" fontId="8" fillId="5" borderId="5" xfId="0" applyFont="1" applyFill="1" applyBorder="1" applyAlignment="1">
      <alignment wrapText="1"/>
    </xf>
    <xf numFmtId="0" fontId="27" fillId="0" borderId="1" xfId="2" applyFont="1" applyBorder="1" applyAlignment="1">
      <alignment horizontal="left" vertical="center"/>
    </xf>
    <xf numFmtId="0" fontId="6" fillId="0" borderId="1" xfId="0" applyFont="1" applyBorder="1" applyAlignment="1">
      <alignment horizontal="justify" vertical="center" wrapText="1"/>
    </xf>
    <xf numFmtId="0" fontId="2" fillId="0" borderId="0" xfId="0" applyFont="1" applyAlignment="1">
      <alignment horizontal="center" vertical="center" wrapText="1"/>
    </xf>
    <xf numFmtId="0" fontId="4" fillId="0" borderId="1" xfId="2" applyFont="1" applyBorder="1" applyAlignment="1">
      <alignment horizontal="center" vertical="center" wrapText="1"/>
    </xf>
    <xf numFmtId="0" fontId="9" fillId="0" borderId="0" xfId="2" applyFont="1" applyAlignment="1">
      <alignment horizontal="center" vertical="center" wrapText="1"/>
    </xf>
    <xf numFmtId="0" fontId="36" fillId="13" borderId="30" xfId="4" applyFont="1" applyFill="1" applyBorder="1" applyAlignment="1">
      <alignment horizontal="center" vertical="center" wrapText="1"/>
    </xf>
    <xf numFmtId="0" fontId="36" fillId="13" borderId="31" xfId="4" applyFont="1" applyFill="1" applyBorder="1" applyAlignment="1">
      <alignment horizontal="center" vertical="center" wrapText="1"/>
    </xf>
    <xf numFmtId="0" fontId="36" fillId="13" borderId="32" xfId="4" applyFont="1" applyFill="1" applyBorder="1" applyAlignment="1">
      <alignment horizontal="center" vertical="center" wrapText="1"/>
    </xf>
    <xf numFmtId="0" fontId="37" fillId="0" borderId="15" xfId="4" quotePrefix="1" applyFont="1" applyBorder="1" applyAlignment="1">
      <alignment horizontal="left" vertical="center" wrapText="1"/>
    </xf>
    <xf numFmtId="0" fontId="37" fillId="0" borderId="0" xfId="4" quotePrefix="1" applyFont="1" applyAlignment="1">
      <alignment horizontal="left" vertical="center" wrapText="1"/>
    </xf>
    <xf numFmtId="0" fontId="37" fillId="0" borderId="2" xfId="4" quotePrefix="1" applyFont="1" applyBorder="1" applyAlignment="1">
      <alignment horizontal="left" vertical="center" wrapText="1"/>
    </xf>
    <xf numFmtId="0" fontId="37" fillId="0" borderId="45" xfId="4" quotePrefix="1" applyFont="1" applyBorder="1" applyAlignment="1">
      <alignment horizontal="left" vertical="center" wrapText="1"/>
    </xf>
    <xf numFmtId="0" fontId="37" fillId="0" borderId="9" xfId="4" quotePrefix="1" applyFont="1" applyBorder="1" applyAlignment="1">
      <alignment horizontal="left" vertical="center" wrapText="1"/>
    </xf>
    <xf numFmtId="0" fontId="37" fillId="0" borderId="46" xfId="4" quotePrefix="1" applyFont="1" applyBorder="1" applyAlignment="1">
      <alignment horizontal="left" vertical="center" wrapText="1"/>
    </xf>
    <xf numFmtId="0" fontId="39" fillId="5" borderId="42" xfId="4" quotePrefix="1" applyFont="1" applyFill="1" applyBorder="1" applyAlignment="1">
      <alignment horizontal="left" vertical="top" wrapText="1"/>
    </xf>
    <xf numFmtId="0" fontId="40" fillId="5" borderId="43" xfId="4" quotePrefix="1" applyFont="1" applyFill="1" applyBorder="1" applyAlignment="1">
      <alignment horizontal="left" vertical="top" wrapText="1"/>
    </xf>
    <xf numFmtId="0" fontId="40" fillId="5" borderId="44" xfId="4" quotePrefix="1" applyFont="1" applyFill="1" applyBorder="1" applyAlignment="1">
      <alignment horizontal="left" vertical="top" wrapText="1"/>
    </xf>
    <xf numFmtId="0" fontId="41" fillId="5" borderId="45" xfId="4" quotePrefix="1" applyFont="1" applyFill="1" applyBorder="1" applyAlignment="1">
      <alignment horizontal="justify" vertical="center" wrapText="1"/>
    </xf>
    <xf numFmtId="0" fontId="41" fillId="5" borderId="9" xfId="4" quotePrefix="1" applyFont="1" applyFill="1" applyBorder="1" applyAlignment="1">
      <alignment horizontal="justify" vertical="center" wrapText="1"/>
    </xf>
    <xf numFmtId="0" fontId="41" fillId="5" borderId="46" xfId="4" quotePrefix="1" applyFont="1" applyFill="1" applyBorder="1" applyAlignment="1">
      <alignment horizontal="justify" vertical="center" wrapText="1"/>
    </xf>
    <xf numFmtId="0" fontId="45" fillId="14" borderId="69" xfId="5" applyFont="1" applyFill="1" applyBorder="1" applyAlignment="1">
      <alignment horizontal="center" vertical="center" wrapText="1"/>
    </xf>
    <xf numFmtId="0" fontId="45" fillId="14" borderId="48" xfId="5" applyFont="1" applyFill="1" applyBorder="1" applyAlignment="1">
      <alignment horizontal="center" vertical="center" wrapText="1"/>
    </xf>
    <xf numFmtId="0" fontId="45" fillId="14" borderId="49" xfId="4" applyFont="1" applyFill="1" applyBorder="1" applyAlignment="1">
      <alignment horizontal="center" vertical="center" wrapText="1"/>
    </xf>
    <xf numFmtId="0" fontId="45" fillId="14" borderId="50" xfId="4" applyFont="1" applyFill="1" applyBorder="1" applyAlignment="1">
      <alignment horizontal="center" vertical="center" wrapText="1"/>
    </xf>
    <xf numFmtId="0" fontId="41" fillId="5" borderId="42" xfId="4" quotePrefix="1" applyFont="1" applyFill="1" applyBorder="1" applyAlignment="1">
      <alignment horizontal="left" vertical="top" wrapText="1"/>
    </xf>
    <xf numFmtId="0" fontId="41" fillId="5" borderId="43" xfId="4" quotePrefix="1" applyFont="1" applyFill="1" applyBorder="1" applyAlignment="1">
      <alignment horizontal="left" vertical="top" wrapText="1"/>
    </xf>
    <xf numFmtId="0" fontId="41" fillId="5" borderId="44" xfId="4" quotePrefix="1" applyFont="1" applyFill="1" applyBorder="1" applyAlignment="1">
      <alignment horizontal="left" vertical="top" wrapText="1"/>
    </xf>
    <xf numFmtId="0" fontId="41" fillId="4" borderId="42" xfId="4" quotePrefix="1" applyFont="1" applyFill="1" applyBorder="1" applyAlignment="1">
      <alignment horizontal="left" vertical="top" wrapText="1"/>
    </xf>
    <xf numFmtId="0" fontId="41" fillId="4" borderId="43" xfId="4" quotePrefix="1" applyFont="1" applyFill="1" applyBorder="1" applyAlignment="1">
      <alignment horizontal="left" vertical="top" wrapText="1"/>
    </xf>
    <xf numFmtId="0" fontId="41" fillId="4" borderId="44" xfId="4" quotePrefix="1" applyFont="1" applyFill="1" applyBorder="1" applyAlignment="1">
      <alignment horizontal="left" vertical="top" wrapText="1"/>
    </xf>
    <xf numFmtId="0" fontId="39" fillId="5" borderId="43" xfId="4" quotePrefix="1" applyFont="1" applyFill="1" applyBorder="1" applyAlignment="1">
      <alignment horizontal="left" vertical="top" wrapText="1"/>
    </xf>
    <xf numFmtId="0" fontId="39" fillId="5" borderId="44" xfId="4" quotePrefix="1" applyFont="1" applyFill="1" applyBorder="1" applyAlignment="1">
      <alignment horizontal="left" vertical="top" wrapText="1"/>
    </xf>
    <xf numFmtId="0" fontId="45" fillId="5" borderId="51" xfId="5" applyFont="1" applyFill="1" applyBorder="1" applyAlignment="1">
      <alignment horizontal="left" vertical="top" wrapText="1" readingOrder="1"/>
    </xf>
    <xf numFmtId="0" fontId="45" fillId="5" borderId="52" xfId="5" applyFont="1" applyFill="1" applyBorder="1" applyAlignment="1">
      <alignment horizontal="left" vertical="top" wrapText="1" readingOrder="1"/>
    </xf>
    <xf numFmtId="0" fontId="46" fillId="5" borderId="53" xfId="4" applyFont="1" applyFill="1" applyBorder="1" applyAlignment="1">
      <alignment horizontal="justify" vertical="center" wrapText="1"/>
    </xf>
    <xf numFmtId="0" fontId="46" fillId="5" borderId="54" xfId="4" applyFont="1" applyFill="1" applyBorder="1" applyAlignment="1">
      <alignment horizontal="justify" vertical="center" wrapText="1"/>
    </xf>
    <xf numFmtId="0" fontId="45" fillId="5" borderId="55" xfId="0" applyFont="1" applyFill="1" applyBorder="1" applyAlignment="1">
      <alignment horizontal="left" vertical="center" wrapText="1"/>
    </xf>
    <xf numFmtId="0" fontId="45" fillId="5" borderId="56" xfId="0" applyFont="1" applyFill="1" applyBorder="1" applyAlignment="1">
      <alignment horizontal="left" vertical="center" wrapText="1"/>
    </xf>
    <xf numFmtId="0" fontId="46" fillId="5" borderId="57" xfId="4" applyFont="1" applyFill="1" applyBorder="1" applyAlignment="1">
      <alignment horizontal="justify" vertical="center" wrapText="1"/>
    </xf>
    <xf numFmtId="0" fontId="46" fillId="5" borderId="58" xfId="4" applyFont="1" applyFill="1" applyBorder="1" applyAlignment="1">
      <alignment horizontal="justify" vertical="center" wrapText="1"/>
    </xf>
    <xf numFmtId="0" fontId="45" fillId="5" borderId="71" xfId="0" applyFont="1" applyFill="1" applyBorder="1" applyAlignment="1">
      <alignment horizontal="left" vertical="center" wrapText="1"/>
    </xf>
    <xf numFmtId="0" fontId="45" fillId="5" borderId="60" xfId="0" applyFont="1" applyFill="1" applyBorder="1" applyAlignment="1">
      <alignment horizontal="left" vertical="center" wrapText="1"/>
    </xf>
    <xf numFmtId="0" fontId="45" fillId="5" borderId="61" xfId="0" applyFont="1" applyFill="1" applyBorder="1" applyAlignment="1">
      <alignment horizontal="left" vertical="center" wrapText="1"/>
    </xf>
    <xf numFmtId="0" fontId="45" fillId="5" borderId="62" xfId="0" applyFont="1" applyFill="1" applyBorder="1" applyAlignment="1">
      <alignment horizontal="left" vertical="center" wrapText="1"/>
    </xf>
    <xf numFmtId="0" fontId="46" fillId="5" borderId="63" xfId="0" applyFont="1" applyFill="1" applyBorder="1" applyAlignment="1">
      <alignment horizontal="justify" vertical="center" wrapText="1"/>
    </xf>
    <xf numFmtId="0" fontId="46" fillId="5" borderId="64" xfId="0" applyFont="1" applyFill="1" applyBorder="1" applyAlignment="1">
      <alignment horizontal="justify" vertical="center" wrapText="1"/>
    </xf>
    <xf numFmtId="0" fontId="45" fillId="14" borderId="47" xfId="5" applyFont="1" applyFill="1" applyBorder="1" applyAlignment="1">
      <alignment horizontal="center" vertical="center" wrapText="1"/>
    </xf>
    <xf numFmtId="0" fontId="39" fillId="5" borderId="15" xfId="4" quotePrefix="1" applyFont="1" applyFill="1" applyBorder="1" applyAlignment="1">
      <alignment horizontal="left" vertical="top" wrapText="1"/>
    </xf>
    <xf numFmtId="0" fontId="39" fillId="5" borderId="0" xfId="4" quotePrefix="1" applyFont="1" applyFill="1" applyAlignment="1">
      <alignment horizontal="left" vertical="top" wrapText="1"/>
    </xf>
    <xf numFmtId="0" fontId="39" fillId="5" borderId="2" xfId="4" quotePrefix="1" applyFont="1" applyFill="1" applyBorder="1" applyAlignment="1">
      <alignment horizontal="left" vertical="top" wrapText="1"/>
    </xf>
    <xf numFmtId="0" fontId="39" fillId="5" borderId="66" xfId="4" quotePrefix="1" applyFont="1" applyFill="1" applyBorder="1" applyAlignment="1">
      <alignment horizontal="left" vertical="top" wrapText="1"/>
    </xf>
    <xf numFmtId="0" fontId="39" fillId="5" borderId="10" xfId="4" quotePrefix="1" applyFont="1" applyFill="1" applyBorder="1" applyAlignment="1">
      <alignment horizontal="left" vertical="top" wrapText="1"/>
    </xf>
    <xf numFmtId="0" fontId="39" fillId="5" borderId="68" xfId="4" quotePrefix="1" applyFont="1" applyFill="1" applyBorder="1" applyAlignment="1">
      <alignment horizontal="left" vertical="top" wrapText="1"/>
    </xf>
    <xf numFmtId="0" fontId="45" fillId="5" borderId="70" xfId="5" applyFont="1" applyFill="1" applyBorder="1" applyAlignment="1">
      <alignment horizontal="left" vertical="top" wrapText="1" readingOrder="1"/>
    </xf>
    <xf numFmtId="0" fontId="39" fillId="5" borderId="3" xfId="4" quotePrefix="1" applyFont="1" applyFill="1" applyBorder="1" applyAlignment="1">
      <alignment horizontal="left" vertical="top" wrapText="1"/>
    </xf>
    <xf numFmtId="0" fontId="39" fillId="5" borderId="1" xfId="4" quotePrefix="1" applyFont="1" applyFill="1" applyBorder="1" applyAlignment="1">
      <alignment horizontal="left" vertical="top" wrapText="1"/>
    </xf>
    <xf numFmtId="0" fontId="39" fillId="5" borderId="26" xfId="4" quotePrefix="1" applyFont="1" applyFill="1" applyBorder="1" applyAlignment="1">
      <alignment horizontal="left" vertical="top" wrapText="1"/>
    </xf>
    <xf numFmtId="0" fontId="45" fillId="5" borderId="59" xfId="0" applyFont="1" applyFill="1" applyBorder="1" applyAlignment="1">
      <alignment horizontal="left" vertical="center" wrapText="1"/>
    </xf>
    <xf numFmtId="0" fontId="8" fillId="5" borderId="1" xfId="0" applyFont="1" applyFill="1" applyBorder="1" applyAlignment="1">
      <alignment horizontal="left" vertical="top" wrapText="1"/>
    </xf>
    <xf numFmtId="14" fontId="8" fillId="5" borderId="1" xfId="0" applyNumberFormat="1" applyFont="1" applyFill="1" applyBorder="1" applyAlignment="1">
      <alignment horizontal="left" wrapText="1"/>
    </xf>
    <xf numFmtId="0" fontId="14" fillId="0" borderId="1" xfId="2" applyFont="1" applyBorder="1" applyAlignment="1">
      <alignment horizontal="center" vertical="center" wrapText="1"/>
    </xf>
    <xf numFmtId="0" fontId="4" fillId="0" borderId="1" xfId="2" applyFont="1" applyBorder="1" applyAlignment="1" applyProtection="1">
      <alignment horizontal="left" vertical="center" wrapText="1"/>
      <protection locked="0"/>
    </xf>
    <xf numFmtId="0" fontId="14" fillId="0" borderId="1" xfId="2" applyFont="1" applyBorder="1" applyAlignment="1" applyProtection="1">
      <alignment horizontal="center" vertical="center"/>
      <protection locked="0"/>
    </xf>
    <xf numFmtId="0" fontId="14" fillId="0" borderId="1" xfId="2" applyFont="1" applyBorder="1" applyAlignment="1">
      <alignment horizontal="center" vertical="center"/>
    </xf>
    <xf numFmtId="0" fontId="6" fillId="0" borderId="1" xfId="2" applyFont="1" applyBorder="1" applyAlignment="1" applyProtection="1">
      <alignment horizontal="left" vertical="justify" wrapText="1"/>
      <protection locked="0"/>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25" xfId="0" applyFont="1" applyBorder="1" applyAlignment="1">
      <alignment horizontal="center" vertical="center" wrapText="1"/>
    </xf>
    <xf numFmtId="0" fontId="3" fillId="2" borderId="1" xfId="2" applyFont="1" applyFill="1" applyBorder="1" applyAlignment="1">
      <alignment horizontal="center"/>
    </xf>
    <xf numFmtId="0" fontId="7" fillId="0" borderId="1" xfId="2" applyFont="1" applyBorder="1" applyAlignment="1">
      <alignment horizontal="center" vertical="center"/>
    </xf>
    <xf numFmtId="0" fontId="6" fillId="5" borderId="1" xfId="2" applyFont="1" applyFill="1" applyBorder="1" applyAlignment="1">
      <alignment horizontal="left" vertical="center" wrapText="1"/>
    </xf>
    <xf numFmtId="0" fontId="6" fillId="5" borderId="4" xfId="2" applyFont="1" applyFill="1" applyBorder="1" applyAlignment="1">
      <alignment horizontal="left"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5" fillId="0" borderId="21" xfId="2" applyFont="1" applyBorder="1" applyAlignment="1">
      <alignment horizontal="center" vertical="center" wrapText="1"/>
    </xf>
    <xf numFmtId="0" fontId="5" fillId="0" borderId="22" xfId="2" applyFont="1" applyBorder="1" applyAlignment="1">
      <alignment horizontal="center" vertical="center" wrapText="1"/>
    </xf>
    <xf numFmtId="0" fontId="5" fillId="0" borderId="23" xfId="2" applyFont="1" applyBorder="1" applyAlignment="1">
      <alignment horizontal="center" vertical="center" wrapText="1"/>
    </xf>
    <xf numFmtId="0" fontId="15" fillId="0" borderId="6" xfId="2" applyFont="1" applyBorder="1" applyAlignment="1">
      <alignment horizontal="center" vertical="center" wrapText="1"/>
    </xf>
    <xf numFmtId="0" fontId="15" fillId="0" borderId="25" xfId="2" applyFont="1" applyBorder="1" applyAlignment="1">
      <alignment horizontal="center" vertical="center" wrapText="1"/>
    </xf>
    <xf numFmtId="0" fontId="2" fillId="2" borderId="1" xfId="2" applyFill="1" applyBorder="1" applyAlignment="1">
      <alignment horizontal="center"/>
    </xf>
    <xf numFmtId="0" fontId="15" fillId="0" borderId="1" xfId="2" applyFont="1" applyBorder="1" applyAlignment="1">
      <alignment horizontal="center" vertical="center" wrapText="1"/>
    </xf>
    <xf numFmtId="0" fontId="15" fillId="0" borderId="66" xfId="2" applyFont="1" applyBorder="1" applyAlignment="1">
      <alignment horizontal="center" vertical="center" textRotation="90" wrapText="1"/>
    </xf>
    <xf numFmtId="0" fontId="15" fillId="0" borderId="67" xfId="2" applyFont="1" applyBorder="1" applyAlignment="1">
      <alignment horizontal="center" vertical="center" textRotation="90" wrapText="1"/>
    </xf>
    <xf numFmtId="0" fontId="15" fillId="0" borderId="3" xfId="2" applyFont="1" applyBorder="1" applyAlignment="1">
      <alignment horizontal="center" vertical="center" textRotation="90" wrapText="1"/>
    </xf>
    <xf numFmtId="0" fontId="15" fillId="0" borderId="27" xfId="2" applyFont="1" applyBorder="1" applyAlignment="1">
      <alignment horizontal="center" vertical="center" textRotation="90" wrapText="1"/>
    </xf>
    <xf numFmtId="0" fontId="15" fillId="0" borderId="1" xfId="2" applyFont="1" applyBorder="1" applyAlignment="1">
      <alignment horizontal="center" vertical="center"/>
    </xf>
    <xf numFmtId="0" fontId="15" fillId="2" borderId="21" xfId="2" applyFont="1" applyFill="1" applyBorder="1" applyAlignment="1">
      <alignment horizontal="center"/>
    </xf>
    <xf numFmtId="0" fontId="15" fillId="2" borderId="22" xfId="2" applyFont="1" applyFill="1" applyBorder="1" applyAlignment="1">
      <alignment horizontal="center"/>
    </xf>
    <xf numFmtId="0" fontId="15" fillId="2" borderId="23" xfId="2" applyFont="1" applyFill="1" applyBorder="1" applyAlignment="1">
      <alignment horizontal="center"/>
    </xf>
    <xf numFmtId="9" fontId="26" fillId="0" borderId="6" xfId="0" applyNumberFormat="1" applyFont="1" applyBorder="1" applyAlignment="1">
      <alignment horizontal="center" vertical="center" wrapText="1"/>
    </xf>
    <xf numFmtId="9" fontId="26" fillId="0" borderId="1" xfId="0" applyNumberFormat="1" applyFont="1" applyBorder="1" applyAlignment="1">
      <alignment horizontal="center" vertical="center" wrapText="1"/>
    </xf>
    <xf numFmtId="9" fontId="26" fillId="0" borderId="28" xfId="0" applyNumberFormat="1" applyFont="1" applyBorder="1" applyAlignment="1">
      <alignment horizontal="center" vertical="center" wrapText="1"/>
    </xf>
    <xf numFmtId="9" fontId="26" fillId="0" borderId="25" xfId="0" applyNumberFormat="1" applyFont="1" applyBorder="1" applyAlignment="1">
      <alignment horizontal="center" vertical="center" wrapText="1"/>
    </xf>
    <xf numFmtId="9" fontId="26" fillId="0" borderId="26" xfId="0" applyNumberFormat="1" applyFont="1" applyBorder="1" applyAlignment="1">
      <alignment horizontal="center" vertical="center" wrapText="1"/>
    </xf>
    <xf numFmtId="9" fontId="26" fillId="0" borderId="29" xfId="0" applyNumberFormat="1" applyFont="1" applyBorder="1" applyAlignment="1">
      <alignment horizontal="center" vertical="center" wrapText="1"/>
    </xf>
    <xf numFmtId="0" fontId="13" fillId="0" borderId="34" xfId="2" applyFont="1" applyBorder="1" applyAlignment="1">
      <alignment horizontal="center" vertical="center" wrapText="1"/>
    </xf>
    <xf numFmtId="0" fontId="13" fillId="0" borderId="3" xfId="2" applyFont="1" applyBorder="1" applyAlignment="1">
      <alignment horizontal="center" vertical="center" wrapText="1"/>
    </xf>
    <xf numFmtId="0" fontId="13" fillId="0" borderId="27" xfId="2" applyFont="1" applyBorder="1" applyAlignment="1">
      <alignment horizontal="center" vertical="center" wrapText="1"/>
    </xf>
    <xf numFmtId="0" fontId="13" fillId="0" borderId="6" xfId="2" applyFont="1" applyBorder="1" applyAlignment="1">
      <alignment horizontal="left" vertical="center" wrapText="1"/>
    </xf>
    <xf numFmtId="0" fontId="13" fillId="0" borderId="1" xfId="2" applyFont="1" applyBorder="1" applyAlignment="1">
      <alignment horizontal="left" vertical="center" wrapText="1"/>
    </xf>
    <xf numFmtId="0" fontId="13" fillId="0" borderId="28" xfId="2" applyFont="1" applyBorder="1" applyAlignment="1">
      <alignment horizontal="left" vertical="center" wrapText="1"/>
    </xf>
    <xf numFmtId="9" fontId="24" fillId="0" borderId="6" xfId="0" applyNumberFormat="1" applyFont="1" applyBorder="1" applyAlignment="1">
      <alignment horizontal="center" vertical="center" wrapText="1"/>
    </xf>
    <xf numFmtId="9" fontId="24" fillId="0" borderId="1" xfId="0" applyNumberFormat="1" applyFont="1" applyBorder="1" applyAlignment="1">
      <alignment horizontal="center" vertical="center" wrapText="1"/>
    </xf>
    <xf numFmtId="9" fontId="24" fillId="0" borderId="28" xfId="0" applyNumberFormat="1" applyFont="1" applyBorder="1" applyAlignment="1">
      <alignment horizontal="center" vertical="center" wrapText="1"/>
    </xf>
    <xf numFmtId="9" fontId="24" fillId="0" borderId="25" xfId="0" applyNumberFormat="1" applyFont="1" applyBorder="1" applyAlignment="1">
      <alignment horizontal="center" vertical="center" wrapText="1"/>
    </xf>
    <xf numFmtId="9" fontId="24" fillId="0" borderId="26" xfId="0" applyNumberFormat="1" applyFont="1" applyBorder="1" applyAlignment="1">
      <alignment horizontal="center" vertical="center" wrapText="1"/>
    </xf>
    <xf numFmtId="9" fontId="24" fillId="0" borderId="29" xfId="0" applyNumberFormat="1" applyFont="1" applyBorder="1" applyAlignment="1">
      <alignment horizontal="center" vertical="center" wrapText="1"/>
    </xf>
    <xf numFmtId="0" fontId="5" fillId="0" borderId="1" xfId="2" applyFont="1" applyBorder="1" applyAlignment="1">
      <alignment horizontal="center" vertical="center" wrapText="1"/>
    </xf>
    <xf numFmtId="0" fontId="5" fillId="0" borderId="5" xfId="2" applyFont="1" applyBorder="1" applyAlignment="1">
      <alignment horizontal="center" vertical="center" wrapText="1"/>
    </xf>
    <xf numFmtId="9" fontId="48" fillId="0" borderId="5" xfId="2" applyNumberFormat="1" applyFont="1" applyBorder="1" applyAlignment="1">
      <alignment horizontal="center" vertical="center" wrapText="1"/>
    </xf>
    <xf numFmtId="9" fontId="48" fillId="0" borderId="7" xfId="2" applyNumberFormat="1" applyFont="1" applyBorder="1" applyAlignment="1">
      <alignment horizontal="center" vertical="center" wrapText="1"/>
    </xf>
    <xf numFmtId="9" fontId="48" fillId="0" borderId="4" xfId="2" applyNumberFormat="1" applyFont="1" applyBorder="1" applyAlignment="1">
      <alignment horizontal="center" vertical="center" wrapText="1"/>
    </xf>
    <xf numFmtId="0" fontId="7" fillId="0" borderId="5" xfId="2" applyFont="1" applyBorder="1" applyAlignment="1">
      <alignment horizontal="center" vertical="center"/>
    </xf>
    <xf numFmtId="0" fontId="7" fillId="0" borderId="4" xfId="2" applyFont="1" applyBorder="1" applyAlignment="1">
      <alignment horizontal="center" vertical="center"/>
    </xf>
    <xf numFmtId="0" fontId="12" fillId="0" borderId="5" xfId="2" applyFont="1" applyBorder="1" applyAlignment="1">
      <alignment horizontal="center" vertical="center" wrapText="1"/>
    </xf>
    <xf numFmtId="0" fontId="34" fillId="0" borderId="1" xfId="2" applyFont="1" applyBorder="1" applyAlignment="1">
      <alignment horizontal="center" vertical="center" wrapText="1"/>
    </xf>
    <xf numFmtId="0" fontId="5" fillId="0" borderId="19" xfId="2" applyFont="1" applyBorder="1" applyAlignment="1">
      <alignment horizontal="center" vertical="center" wrapText="1"/>
    </xf>
    <xf numFmtId="0" fontId="5" fillId="0" borderId="20" xfId="2" applyFont="1" applyBorder="1" applyAlignment="1">
      <alignment horizontal="center" vertical="center" wrapText="1"/>
    </xf>
    <xf numFmtId="9" fontId="5" fillId="0" borderId="8" xfId="2" applyNumberFormat="1" applyFont="1" applyBorder="1" applyAlignment="1">
      <alignment horizontal="center" vertical="center" wrapText="1"/>
    </xf>
    <xf numFmtId="9" fontId="5" fillId="0" borderId="10" xfId="2" applyNumberFormat="1" applyFont="1" applyBorder="1" applyAlignment="1">
      <alignment horizontal="center" vertical="center" wrapText="1"/>
    </xf>
    <xf numFmtId="9" fontId="5" fillId="0" borderId="19" xfId="2" applyNumberFormat="1" applyFont="1" applyBorder="1" applyAlignment="1">
      <alignment horizontal="center" vertical="center" wrapText="1"/>
    </xf>
    <xf numFmtId="0" fontId="5" fillId="0" borderId="8" xfId="2" applyFont="1" applyBorder="1" applyAlignment="1">
      <alignment horizontal="center" vertical="center" wrapText="1"/>
    </xf>
    <xf numFmtId="0" fontId="5" fillId="0" borderId="10" xfId="2" applyFont="1" applyBorder="1" applyAlignment="1">
      <alignment horizontal="center" vertical="center" wrapText="1"/>
    </xf>
    <xf numFmtId="0" fontId="15" fillId="0" borderId="8" xfId="2" applyFont="1" applyBorder="1" applyAlignment="1">
      <alignment horizontal="center" vertical="center" textRotation="90" wrapText="1"/>
    </xf>
    <xf numFmtId="0" fontId="15" fillId="2" borderId="18" xfId="2" applyFont="1" applyFill="1" applyBorder="1" applyAlignment="1">
      <alignment horizontal="center"/>
    </xf>
    <xf numFmtId="0" fontId="15" fillId="2" borderId="17" xfId="2" applyFont="1" applyFill="1" applyBorder="1" applyAlignment="1">
      <alignment horizontal="center"/>
    </xf>
    <xf numFmtId="0" fontId="15" fillId="2" borderId="16" xfId="2" applyFont="1" applyFill="1" applyBorder="1" applyAlignment="1">
      <alignment horizontal="center"/>
    </xf>
    <xf numFmtId="0" fontId="15" fillId="0" borderId="39" xfId="2" applyFont="1" applyBorder="1" applyAlignment="1">
      <alignment horizontal="center" vertical="center" textRotation="90" wrapText="1"/>
    </xf>
    <xf numFmtId="0" fontId="15" fillId="0" borderId="40" xfId="2" applyFont="1" applyBorder="1" applyAlignment="1">
      <alignment horizontal="center" vertical="center" textRotation="90" wrapText="1"/>
    </xf>
    <xf numFmtId="0" fontId="15" fillId="0" borderId="33" xfId="2" applyFont="1" applyBorder="1" applyAlignment="1">
      <alignment horizontal="center" vertical="center" textRotation="90" wrapText="1"/>
    </xf>
    <xf numFmtId="0" fontId="15" fillId="0" borderId="36" xfId="2" applyFont="1" applyBorder="1" applyAlignment="1">
      <alignment horizontal="center" vertical="center" wrapText="1"/>
    </xf>
    <xf numFmtId="0" fontId="15" fillId="0" borderId="31" xfId="2" applyFont="1" applyBorder="1" applyAlignment="1">
      <alignment horizontal="center" vertical="center" wrapText="1"/>
    </xf>
    <xf numFmtId="0" fontId="15" fillId="0" borderId="32" xfId="2" applyFont="1" applyBorder="1" applyAlignment="1">
      <alignment horizontal="center" vertical="center" wrapText="1"/>
    </xf>
    <xf numFmtId="0" fontId="26" fillId="0" borderId="1" xfId="0" applyFont="1" applyBorder="1" applyAlignment="1">
      <alignment horizontal="center" wrapText="1"/>
    </xf>
    <xf numFmtId="0" fontId="26" fillId="0" borderId="9" xfId="0" applyFont="1" applyBorder="1" applyAlignment="1">
      <alignment horizontal="center" wrapText="1"/>
    </xf>
    <xf numFmtId="0" fontId="24" fillId="0" borderId="0" xfId="0" applyFont="1" applyAlignment="1">
      <alignment horizontal="center" wrapText="1"/>
    </xf>
    <xf numFmtId="0" fontId="8" fillId="0" borderId="8" xfId="0" applyFont="1" applyBorder="1" applyAlignment="1">
      <alignment horizontal="center"/>
    </xf>
    <xf numFmtId="0" fontId="8" fillId="0" borderId="19" xfId="0" applyFont="1" applyBorder="1" applyAlignment="1">
      <alignment horizontal="center"/>
    </xf>
    <xf numFmtId="0" fontId="8" fillId="0" borderId="1" xfId="0" applyFont="1" applyBorder="1" applyAlignment="1">
      <alignment horizontal="center"/>
    </xf>
    <xf numFmtId="0" fontId="0" fillId="5" borderId="14" xfId="0" applyFill="1" applyBorder="1" applyAlignment="1">
      <alignment horizontal="left" vertical="top" wrapText="1"/>
    </xf>
    <xf numFmtId="0" fontId="0" fillId="5" borderId="13" xfId="0" applyFill="1" applyBorder="1" applyAlignment="1">
      <alignment horizontal="left" vertical="top" wrapText="1"/>
    </xf>
    <xf numFmtId="0" fontId="0" fillId="5" borderId="12" xfId="0" applyFill="1" applyBorder="1" applyAlignment="1">
      <alignment horizontal="left" vertical="top" wrapText="1"/>
    </xf>
    <xf numFmtId="0" fontId="19" fillId="5" borderId="21" xfId="0" applyFont="1" applyFill="1" applyBorder="1" applyAlignment="1">
      <alignment horizontal="center" vertical="center"/>
    </xf>
    <xf numFmtId="0" fontId="19" fillId="5" borderId="22" xfId="0" applyFont="1" applyFill="1" applyBorder="1" applyAlignment="1">
      <alignment horizontal="center" vertical="center"/>
    </xf>
    <xf numFmtId="0" fontId="19" fillId="5" borderId="23" xfId="0" applyFont="1" applyFill="1" applyBorder="1" applyAlignment="1">
      <alignment horizontal="center" vertical="center"/>
    </xf>
    <xf numFmtId="0" fontId="0" fillId="5" borderId="18" xfId="0" applyFill="1" applyBorder="1" applyAlignment="1">
      <alignment vertical="top" wrapText="1"/>
    </xf>
    <xf numFmtId="0" fontId="0" fillId="5" borderId="17" xfId="0" applyFill="1" applyBorder="1" applyAlignment="1">
      <alignment vertical="top" wrapText="1"/>
    </xf>
    <xf numFmtId="0" fontId="0" fillId="5" borderId="16" xfId="0" applyFill="1" applyBorder="1" applyAlignment="1">
      <alignment vertical="top" wrapText="1"/>
    </xf>
    <xf numFmtId="0" fontId="0" fillId="5" borderId="15" xfId="0" applyFill="1" applyBorder="1" applyAlignment="1">
      <alignment horizontal="left" vertical="top" wrapText="1"/>
    </xf>
    <xf numFmtId="0" fontId="0" fillId="5" borderId="0" xfId="0" applyFill="1" applyAlignment="1">
      <alignment horizontal="left" vertical="top" wrapText="1"/>
    </xf>
    <xf numFmtId="0" fontId="0" fillId="5" borderId="2" xfId="0" applyFill="1" applyBorder="1" applyAlignment="1">
      <alignment horizontal="left" vertical="top" wrapText="1"/>
    </xf>
    <xf numFmtId="0" fontId="0" fillId="5" borderId="15" xfId="0" applyFill="1" applyBorder="1" applyAlignment="1">
      <alignment horizontal="left" vertical="top"/>
    </xf>
    <xf numFmtId="0" fontId="0" fillId="5" borderId="0" xfId="0" applyFill="1" applyAlignment="1">
      <alignment horizontal="left" vertical="top"/>
    </xf>
    <xf numFmtId="0" fontId="0" fillId="5" borderId="2" xfId="0" applyFill="1" applyBorder="1" applyAlignment="1">
      <alignment horizontal="left" vertical="top"/>
    </xf>
    <xf numFmtId="14" fontId="3" fillId="2" borderId="1" xfId="2" applyNumberFormat="1" applyFont="1" applyFill="1" applyBorder="1" applyAlignment="1" applyProtection="1">
      <alignment horizontal="right"/>
      <protection locked="0"/>
    </xf>
    <xf numFmtId="0" fontId="16" fillId="0" borderId="1" xfId="0" applyFont="1" applyBorder="1" applyAlignment="1" applyProtection="1">
      <alignment horizontal="left" wrapText="1"/>
      <protection locked="0"/>
    </xf>
    <xf numFmtId="0" fontId="8" fillId="6" borderId="1" xfId="0" applyFont="1" applyFill="1" applyBorder="1" applyAlignment="1">
      <alignment horizontal="center" vertical="center"/>
    </xf>
    <xf numFmtId="0" fontId="16" fillId="0" borderId="1" xfId="0" applyFont="1" applyBorder="1" applyAlignment="1" applyProtection="1">
      <alignment horizontal="left" vertical="center" wrapText="1"/>
      <protection locked="0"/>
    </xf>
    <xf numFmtId="0" fontId="16" fillId="0" borderId="1" xfId="0" applyFont="1" applyBorder="1" applyAlignment="1" applyProtection="1">
      <alignment horizontal="center" wrapText="1"/>
      <protection locked="0"/>
    </xf>
  </cellXfs>
  <cellStyles count="6">
    <cellStyle name="Nor}al" xfId="1" xr:uid="{00000000-0005-0000-0000-000000000000}"/>
    <cellStyle name="Normal" xfId="0" builtinId="0"/>
    <cellStyle name="Normal - Style1 2" xfId="4" xr:uid="{00000000-0005-0000-0000-000002000000}"/>
    <cellStyle name="Normal 2" xfId="2" xr:uid="{00000000-0005-0000-0000-000003000000}"/>
    <cellStyle name="Normal 2 2" xfId="5" xr:uid="{00000000-0005-0000-0000-000004000000}"/>
    <cellStyle name="Normal 3" xfId="3" xr:uid="{00000000-0005-0000-0000-000005000000}"/>
  </cellStyles>
  <dxfs count="214">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87</xdr:row>
      <xdr:rowOff>0</xdr:rowOff>
    </xdr:from>
    <xdr:to>
      <xdr:col>4</xdr:col>
      <xdr:colOff>90438</xdr:colOff>
      <xdr:row>92</xdr:row>
      <xdr:rowOff>41460</xdr:rowOff>
    </xdr:to>
    <xdr:sp macro="" textlink="">
      <xdr:nvSpPr>
        <xdr:cNvPr id="6238" name="Text Box 15">
          <a:extLst>
            <a:ext uri="{FF2B5EF4-FFF2-40B4-BE49-F238E27FC236}">
              <a16:creationId xmlns:a16="http://schemas.microsoft.com/office/drawing/2014/main" id="{00000000-0008-0000-0800-00005E180000}"/>
            </a:ext>
          </a:extLst>
        </xdr:cNvPr>
        <xdr:cNvSpPr txBox="1">
          <a:spLocks noChangeArrowheads="1"/>
        </xdr:cNvSpPr>
      </xdr:nvSpPr>
      <xdr:spPr bwMode="auto">
        <a:xfrm>
          <a:off x="7200900" y="5667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95250</xdr:colOff>
      <xdr:row>10</xdr:row>
      <xdr:rowOff>171450</xdr:rowOff>
    </xdr:to>
    <xdr:sp macro="" textlink="">
      <xdr:nvSpPr>
        <xdr:cNvPr id="6239" name="Text Box 16">
          <a:extLst>
            <a:ext uri="{FF2B5EF4-FFF2-40B4-BE49-F238E27FC236}">
              <a16:creationId xmlns:a16="http://schemas.microsoft.com/office/drawing/2014/main" id="{00000000-0008-0000-0800-00005F180000}"/>
            </a:ext>
          </a:extLst>
        </xdr:cNvPr>
        <xdr:cNvSpPr txBox="1">
          <a:spLocks noChangeArrowheads="1"/>
        </xdr:cNvSpPr>
      </xdr:nvSpPr>
      <xdr:spPr bwMode="auto">
        <a:xfrm>
          <a:off x="8543925" y="613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95250</xdr:colOff>
      <xdr:row>10</xdr:row>
      <xdr:rowOff>171450</xdr:rowOff>
    </xdr:to>
    <xdr:sp macro="" textlink="">
      <xdr:nvSpPr>
        <xdr:cNvPr id="6240" name="Text Box 17">
          <a:extLst>
            <a:ext uri="{FF2B5EF4-FFF2-40B4-BE49-F238E27FC236}">
              <a16:creationId xmlns:a16="http://schemas.microsoft.com/office/drawing/2014/main" id="{00000000-0008-0000-0800-000060180000}"/>
            </a:ext>
          </a:extLst>
        </xdr:cNvPr>
        <xdr:cNvSpPr txBox="1">
          <a:spLocks noChangeArrowheads="1"/>
        </xdr:cNvSpPr>
      </xdr:nvSpPr>
      <xdr:spPr bwMode="auto">
        <a:xfrm>
          <a:off x="8543925" y="613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95250</xdr:colOff>
      <xdr:row>10</xdr:row>
      <xdr:rowOff>171450</xdr:rowOff>
    </xdr:to>
    <xdr:sp macro="" textlink="">
      <xdr:nvSpPr>
        <xdr:cNvPr id="6241" name="Text Box 18">
          <a:extLst>
            <a:ext uri="{FF2B5EF4-FFF2-40B4-BE49-F238E27FC236}">
              <a16:creationId xmlns:a16="http://schemas.microsoft.com/office/drawing/2014/main" id="{00000000-0008-0000-0800-000061180000}"/>
            </a:ext>
          </a:extLst>
        </xdr:cNvPr>
        <xdr:cNvSpPr txBox="1">
          <a:spLocks noChangeArrowheads="1"/>
        </xdr:cNvSpPr>
      </xdr:nvSpPr>
      <xdr:spPr bwMode="auto">
        <a:xfrm>
          <a:off x="8543925" y="613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95250</xdr:colOff>
      <xdr:row>10</xdr:row>
      <xdr:rowOff>171450</xdr:rowOff>
    </xdr:to>
    <xdr:sp macro="" textlink="">
      <xdr:nvSpPr>
        <xdr:cNvPr id="6242" name="Text Box 19">
          <a:extLst>
            <a:ext uri="{FF2B5EF4-FFF2-40B4-BE49-F238E27FC236}">
              <a16:creationId xmlns:a16="http://schemas.microsoft.com/office/drawing/2014/main" id="{00000000-0008-0000-0800-000062180000}"/>
            </a:ext>
          </a:extLst>
        </xdr:cNvPr>
        <xdr:cNvSpPr txBox="1">
          <a:spLocks noChangeArrowheads="1"/>
        </xdr:cNvSpPr>
      </xdr:nvSpPr>
      <xdr:spPr bwMode="auto">
        <a:xfrm>
          <a:off x="8543925" y="613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504825</xdr:rowOff>
    </xdr:from>
    <xdr:to>
      <xdr:col>4</xdr:col>
      <xdr:colOff>95250</xdr:colOff>
      <xdr:row>11</xdr:row>
      <xdr:rowOff>358730</xdr:rowOff>
    </xdr:to>
    <xdr:sp macro="" textlink="">
      <xdr:nvSpPr>
        <xdr:cNvPr id="9" name="Text Box 15">
          <a:extLst>
            <a:ext uri="{FF2B5EF4-FFF2-40B4-BE49-F238E27FC236}">
              <a16:creationId xmlns:a16="http://schemas.microsoft.com/office/drawing/2014/main" id="{00000000-0008-0000-0800-000009000000}"/>
            </a:ext>
          </a:extLst>
        </xdr:cNvPr>
        <xdr:cNvSpPr txBox="1">
          <a:spLocks noChangeArrowheads="1"/>
        </xdr:cNvSpPr>
      </xdr:nvSpPr>
      <xdr:spPr bwMode="auto">
        <a:xfrm>
          <a:off x="8568418" y="4423682"/>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87</xdr:row>
      <xdr:rowOff>0</xdr:rowOff>
    </xdr:from>
    <xdr:ext cx="95250" cy="213632"/>
    <xdr:sp macro="" textlink="">
      <xdr:nvSpPr>
        <xdr:cNvPr id="11" name="Text Box 15">
          <a:extLst>
            <a:ext uri="{FF2B5EF4-FFF2-40B4-BE49-F238E27FC236}">
              <a16:creationId xmlns:a16="http://schemas.microsoft.com/office/drawing/2014/main" id="{00000000-0008-0000-0800-00000B000000}"/>
            </a:ext>
          </a:extLst>
        </xdr:cNvPr>
        <xdr:cNvSpPr txBox="1">
          <a:spLocks noChangeArrowheads="1"/>
        </xdr:cNvSpPr>
      </xdr:nvSpPr>
      <xdr:spPr bwMode="auto">
        <a:xfrm>
          <a:off x="7391400" y="58864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2" name="Text Box 15">
          <a:extLst>
            <a:ext uri="{FF2B5EF4-FFF2-40B4-BE49-F238E27FC236}">
              <a16:creationId xmlns:a16="http://schemas.microsoft.com/office/drawing/2014/main" id="{00000000-0008-0000-0800-00000C000000}"/>
            </a:ext>
          </a:extLst>
        </xdr:cNvPr>
        <xdr:cNvSpPr txBox="1">
          <a:spLocks noChangeArrowheads="1"/>
        </xdr:cNvSpPr>
      </xdr:nvSpPr>
      <xdr:spPr bwMode="auto">
        <a:xfrm>
          <a:off x="7391400" y="6391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3" name="Text Box 15">
          <a:extLst>
            <a:ext uri="{FF2B5EF4-FFF2-40B4-BE49-F238E27FC236}">
              <a16:creationId xmlns:a16="http://schemas.microsoft.com/office/drawing/2014/main" id="{00000000-0008-0000-0800-00000D000000}"/>
            </a:ext>
          </a:extLst>
        </xdr:cNvPr>
        <xdr:cNvSpPr txBox="1">
          <a:spLocks noChangeArrowheads="1"/>
        </xdr:cNvSpPr>
      </xdr:nvSpPr>
      <xdr:spPr bwMode="auto">
        <a:xfrm>
          <a:off x="7391400" y="58864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4" name="Text Box 15">
          <a:extLst>
            <a:ext uri="{FF2B5EF4-FFF2-40B4-BE49-F238E27FC236}">
              <a16:creationId xmlns:a16="http://schemas.microsoft.com/office/drawing/2014/main" id="{00000000-0008-0000-0800-00000E000000}"/>
            </a:ext>
          </a:extLst>
        </xdr:cNvPr>
        <xdr:cNvSpPr txBox="1">
          <a:spLocks noChangeArrowheads="1"/>
        </xdr:cNvSpPr>
      </xdr:nvSpPr>
      <xdr:spPr bwMode="auto">
        <a:xfrm>
          <a:off x="7391400" y="6391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5" name="Text Box 15">
          <a:extLst>
            <a:ext uri="{FF2B5EF4-FFF2-40B4-BE49-F238E27FC236}">
              <a16:creationId xmlns:a16="http://schemas.microsoft.com/office/drawing/2014/main" id="{00000000-0008-0000-0800-00000F000000}"/>
            </a:ext>
          </a:extLst>
        </xdr:cNvPr>
        <xdr:cNvSpPr txBox="1">
          <a:spLocks noChangeArrowheads="1"/>
        </xdr:cNvSpPr>
      </xdr:nvSpPr>
      <xdr:spPr bwMode="auto">
        <a:xfrm>
          <a:off x="7391400" y="58864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6" name="Text Box 15">
          <a:extLst>
            <a:ext uri="{FF2B5EF4-FFF2-40B4-BE49-F238E27FC236}">
              <a16:creationId xmlns:a16="http://schemas.microsoft.com/office/drawing/2014/main" id="{00000000-0008-0000-0800-000010000000}"/>
            </a:ext>
          </a:extLst>
        </xdr:cNvPr>
        <xdr:cNvSpPr txBox="1">
          <a:spLocks noChangeArrowheads="1"/>
        </xdr:cNvSpPr>
      </xdr:nvSpPr>
      <xdr:spPr bwMode="auto">
        <a:xfrm>
          <a:off x="7391400" y="6391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7" name="Text Box 15">
          <a:extLst>
            <a:ext uri="{FF2B5EF4-FFF2-40B4-BE49-F238E27FC236}">
              <a16:creationId xmlns:a16="http://schemas.microsoft.com/office/drawing/2014/main" id="{00000000-0008-0000-0800-000011000000}"/>
            </a:ext>
          </a:extLst>
        </xdr:cNvPr>
        <xdr:cNvSpPr txBox="1">
          <a:spLocks noChangeArrowheads="1"/>
        </xdr:cNvSpPr>
      </xdr:nvSpPr>
      <xdr:spPr bwMode="auto">
        <a:xfrm>
          <a:off x="7391400" y="58864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8" name="Text Box 15">
          <a:extLst>
            <a:ext uri="{FF2B5EF4-FFF2-40B4-BE49-F238E27FC236}">
              <a16:creationId xmlns:a16="http://schemas.microsoft.com/office/drawing/2014/main" id="{00000000-0008-0000-0800-000012000000}"/>
            </a:ext>
          </a:extLst>
        </xdr:cNvPr>
        <xdr:cNvSpPr txBox="1">
          <a:spLocks noChangeArrowheads="1"/>
        </xdr:cNvSpPr>
      </xdr:nvSpPr>
      <xdr:spPr bwMode="auto">
        <a:xfrm>
          <a:off x="7391400" y="6391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9" name="Text Box 15">
          <a:extLst>
            <a:ext uri="{FF2B5EF4-FFF2-40B4-BE49-F238E27FC236}">
              <a16:creationId xmlns:a16="http://schemas.microsoft.com/office/drawing/2014/main" id="{00000000-0008-0000-0800-000013000000}"/>
            </a:ext>
          </a:extLst>
        </xdr:cNvPr>
        <xdr:cNvSpPr txBox="1">
          <a:spLocks noChangeArrowheads="1"/>
        </xdr:cNvSpPr>
      </xdr:nvSpPr>
      <xdr:spPr bwMode="auto">
        <a:xfrm>
          <a:off x="7391400" y="58864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0" name="Text Box 15">
          <a:extLst>
            <a:ext uri="{FF2B5EF4-FFF2-40B4-BE49-F238E27FC236}">
              <a16:creationId xmlns:a16="http://schemas.microsoft.com/office/drawing/2014/main" id="{00000000-0008-0000-0800-000014000000}"/>
            </a:ext>
          </a:extLst>
        </xdr:cNvPr>
        <xdr:cNvSpPr txBox="1">
          <a:spLocks noChangeArrowheads="1"/>
        </xdr:cNvSpPr>
      </xdr:nvSpPr>
      <xdr:spPr bwMode="auto">
        <a:xfrm>
          <a:off x="7391400" y="63912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1" name="Text Box 15">
          <a:extLst>
            <a:ext uri="{FF2B5EF4-FFF2-40B4-BE49-F238E27FC236}">
              <a16:creationId xmlns:a16="http://schemas.microsoft.com/office/drawing/2014/main" id="{00000000-0008-0000-0800-000015000000}"/>
            </a:ext>
          </a:extLst>
        </xdr:cNvPr>
        <xdr:cNvSpPr txBox="1">
          <a:spLocks noChangeArrowheads="1"/>
        </xdr:cNvSpPr>
      </xdr:nvSpPr>
      <xdr:spPr bwMode="auto">
        <a:xfrm>
          <a:off x="7391400" y="7724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2" name="Text Box 15">
          <a:extLst>
            <a:ext uri="{FF2B5EF4-FFF2-40B4-BE49-F238E27FC236}">
              <a16:creationId xmlns:a16="http://schemas.microsoft.com/office/drawing/2014/main" id="{00000000-0008-0000-0800-000016000000}"/>
            </a:ext>
          </a:extLst>
        </xdr:cNvPr>
        <xdr:cNvSpPr txBox="1">
          <a:spLocks noChangeArrowheads="1"/>
        </xdr:cNvSpPr>
      </xdr:nvSpPr>
      <xdr:spPr bwMode="auto">
        <a:xfrm>
          <a:off x="7391400" y="7724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3" name="Text Box 15">
          <a:extLst>
            <a:ext uri="{FF2B5EF4-FFF2-40B4-BE49-F238E27FC236}">
              <a16:creationId xmlns:a16="http://schemas.microsoft.com/office/drawing/2014/main" id="{00000000-0008-0000-0800-000017000000}"/>
            </a:ext>
          </a:extLst>
        </xdr:cNvPr>
        <xdr:cNvSpPr txBox="1">
          <a:spLocks noChangeArrowheads="1"/>
        </xdr:cNvSpPr>
      </xdr:nvSpPr>
      <xdr:spPr bwMode="auto">
        <a:xfrm>
          <a:off x="7391400" y="7724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4" name="Text Box 15">
          <a:extLst>
            <a:ext uri="{FF2B5EF4-FFF2-40B4-BE49-F238E27FC236}">
              <a16:creationId xmlns:a16="http://schemas.microsoft.com/office/drawing/2014/main" id="{00000000-0008-0000-0800-000018000000}"/>
            </a:ext>
          </a:extLst>
        </xdr:cNvPr>
        <xdr:cNvSpPr txBox="1">
          <a:spLocks noChangeArrowheads="1"/>
        </xdr:cNvSpPr>
      </xdr:nvSpPr>
      <xdr:spPr bwMode="auto">
        <a:xfrm>
          <a:off x="7391400" y="77247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26" name="Text Box 16">
          <a:extLst>
            <a:ext uri="{FF2B5EF4-FFF2-40B4-BE49-F238E27FC236}">
              <a16:creationId xmlns:a16="http://schemas.microsoft.com/office/drawing/2014/main" id="{00000000-0008-0000-0800-00001A000000}"/>
            </a:ext>
          </a:extLst>
        </xdr:cNvPr>
        <xdr:cNvSpPr txBox="1">
          <a:spLocks noChangeArrowheads="1"/>
        </xdr:cNvSpPr>
      </xdr:nvSpPr>
      <xdr:spPr bwMode="auto">
        <a:xfrm>
          <a:off x="7391400" y="4429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27" name="Text Box 17">
          <a:extLst>
            <a:ext uri="{FF2B5EF4-FFF2-40B4-BE49-F238E27FC236}">
              <a16:creationId xmlns:a16="http://schemas.microsoft.com/office/drawing/2014/main" id="{00000000-0008-0000-0800-00001B000000}"/>
            </a:ext>
          </a:extLst>
        </xdr:cNvPr>
        <xdr:cNvSpPr txBox="1">
          <a:spLocks noChangeArrowheads="1"/>
        </xdr:cNvSpPr>
      </xdr:nvSpPr>
      <xdr:spPr bwMode="auto">
        <a:xfrm>
          <a:off x="7391400" y="4429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28" name="Text Box 18">
          <a:extLst>
            <a:ext uri="{FF2B5EF4-FFF2-40B4-BE49-F238E27FC236}">
              <a16:creationId xmlns:a16="http://schemas.microsoft.com/office/drawing/2014/main" id="{00000000-0008-0000-0800-00001C000000}"/>
            </a:ext>
          </a:extLst>
        </xdr:cNvPr>
        <xdr:cNvSpPr txBox="1">
          <a:spLocks noChangeArrowheads="1"/>
        </xdr:cNvSpPr>
      </xdr:nvSpPr>
      <xdr:spPr bwMode="auto">
        <a:xfrm>
          <a:off x="7391400" y="4429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29" name="Text Box 19">
          <a:extLst>
            <a:ext uri="{FF2B5EF4-FFF2-40B4-BE49-F238E27FC236}">
              <a16:creationId xmlns:a16="http://schemas.microsoft.com/office/drawing/2014/main" id="{00000000-0008-0000-0800-00001D000000}"/>
            </a:ext>
          </a:extLst>
        </xdr:cNvPr>
        <xdr:cNvSpPr txBox="1">
          <a:spLocks noChangeArrowheads="1"/>
        </xdr:cNvSpPr>
      </xdr:nvSpPr>
      <xdr:spPr bwMode="auto">
        <a:xfrm>
          <a:off x="7391400" y="4429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1034143</xdr:colOff>
      <xdr:row>87</xdr:row>
      <xdr:rowOff>0</xdr:rowOff>
    </xdr:from>
    <xdr:ext cx="95250" cy="213632"/>
    <xdr:sp macro="" textlink="">
      <xdr:nvSpPr>
        <xdr:cNvPr id="30" name="Text Box 15">
          <a:extLst>
            <a:ext uri="{FF2B5EF4-FFF2-40B4-BE49-F238E27FC236}">
              <a16:creationId xmlns:a16="http://schemas.microsoft.com/office/drawing/2014/main" id="{00000000-0008-0000-0800-00001E000000}"/>
            </a:ext>
          </a:extLst>
        </xdr:cNvPr>
        <xdr:cNvSpPr txBox="1">
          <a:spLocks noChangeArrowheads="1"/>
        </xdr:cNvSpPr>
      </xdr:nvSpPr>
      <xdr:spPr bwMode="auto">
        <a:xfrm>
          <a:off x="10014857" y="98257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31" name="Text Box 16">
          <a:extLst>
            <a:ext uri="{FF2B5EF4-FFF2-40B4-BE49-F238E27FC236}">
              <a16:creationId xmlns:a16="http://schemas.microsoft.com/office/drawing/2014/main" id="{00000000-0008-0000-0800-00001F000000}"/>
            </a:ext>
          </a:extLst>
        </xdr:cNvPr>
        <xdr:cNvSpPr txBox="1">
          <a:spLocks noChangeArrowheads="1"/>
        </xdr:cNvSpPr>
      </xdr:nvSpPr>
      <xdr:spPr bwMode="auto">
        <a:xfrm>
          <a:off x="7391400" y="4429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32" name="Text Box 17">
          <a:extLst>
            <a:ext uri="{FF2B5EF4-FFF2-40B4-BE49-F238E27FC236}">
              <a16:creationId xmlns:a16="http://schemas.microsoft.com/office/drawing/2014/main" id="{00000000-0008-0000-0800-000020000000}"/>
            </a:ext>
          </a:extLst>
        </xdr:cNvPr>
        <xdr:cNvSpPr txBox="1">
          <a:spLocks noChangeArrowheads="1"/>
        </xdr:cNvSpPr>
      </xdr:nvSpPr>
      <xdr:spPr bwMode="auto">
        <a:xfrm>
          <a:off x="7391400" y="4429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33" name="Text Box 18">
          <a:extLst>
            <a:ext uri="{FF2B5EF4-FFF2-40B4-BE49-F238E27FC236}">
              <a16:creationId xmlns:a16="http://schemas.microsoft.com/office/drawing/2014/main" id="{00000000-0008-0000-0800-000021000000}"/>
            </a:ext>
          </a:extLst>
        </xdr:cNvPr>
        <xdr:cNvSpPr txBox="1">
          <a:spLocks noChangeArrowheads="1"/>
        </xdr:cNvSpPr>
      </xdr:nvSpPr>
      <xdr:spPr bwMode="auto">
        <a:xfrm>
          <a:off x="7391400" y="4429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34" name="Text Box 19">
          <a:extLst>
            <a:ext uri="{FF2B5EF4-FFF2-40B4-BE49-F238E27FC236}">
              <a16:creationId xmlns:a16="http://schemas.microsoft.com/office/drawing/2014/main" id="{00000000-0008-0000-0800-000022000000}"/>
            </a:ext>
          </a:extLst>
        </xdr:cNvPr>
        <xdr:cNvSpPr txBox="1">
          <a:spLocks noChangeArrowheads="1"/>
        </xdr:cNvSpPr>
      </xdr:nvSpPr>
      <xdr:spPr bwMode="auto">
        <a:xfrm>
          <a:off x="7391400" y="44291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5" name="Text Box 15">
          <a:extLst>
            <a:ext uri="{FF2B5EF4-FFF2-40B4-BE49-F238E27FC236}">
              <a16:creationId xmlns:a16="http://schemas.microsoft.com/office/drawing/2014/main" id="{00000000-0008-0000-0800-000023000000}"/>
            </a:ext>
          </a:extLst>
        </xdr:cNvPr>
        <xdr:cNvSpPr txBox="1">
          <a:spLocks noChangeArrowheads="1"/>
        </xdr:cNvSpPr>
      </xdr:nvSpPr>
      <xdr:spPr bwMode="auto">
        <a:xfrm>
          <a:off x="7391400" y="49339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10</xdr:row>
      <xdr:rowOff>0</xdr:rowOff>
    </xdr:from>
    <xdr:ext cx="95250" cy="171450"/>
    <xdr:sp macro="" textlink="">
      <xdr:nvSpPr>
        <xdr:cNvPr id="41" name="Text Box 16">
          <a:extLst>
            <a:ext uri="{FF2B5EF4-FFF2-40B4-BE49-F238E27FC236}">
              <a16:creationId xmlns:a16="http://schemas.microsoft.com/office/drawing/2014/main" id="{00000000-0008-0000-0800-000029000000}"/>
            </a:ext>
          </a:extLst>
        </xdr:cNvPr>
        <xdr:cNvSpPr txBox="1">
          <a:spLocks noChangeArrowheads="1"/>
        </xdr:cNvSpPr>
      </xdr:nvSpPr>
      <xdr:spPr bwMode="auto">
        <a:xfrm>
          <a:off x="10527434" y="5449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10</xdr:row>
      <xdr:rowOff>0</xdr:rowOff>
    </xdr:from>
    <xdr:ext cx="95250" cy="171450"/>
    <xdr:sp macro="" textlink="">
      <xdr:nvSpPr>
        <xdr:cNvPr id="42" name="Text Box 17">
          <a:extLst>
            <a:ext uri="{FF2B5EF4-FFF2-40B4-BE49-F238E27FC236}">
              <a16:creationId xmlns:a16="http://schemas.microsoft.com/office/drawing/2014/main" id="{00000000-0008-0000-0800-00002A000000}"/>
            </a:ext>
          </a:extLst>
        </xdr:cNvPr>
        <xdr:cNvSpPr txBox="1">
          <a:spLocks noChangeArrowheads="1"/>
        </xdr:cNvSpPr>
      </xdr:nvSpPr>
      <xdr:spPr bwMode="auto">
        <a:xfrm>
          <a:off x="10527434" y="5449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10</xdr:row>
      <xdr:rowOff>0</xdr:rowOff>
    </xdr:from>
    <xdr:ext cx="95250" cy="171450"/>
    <xdr:sp macro="" textlink="">
      <xdr:nvSpPr>
        <xdr:cNvPr id="43" name="Text Box 18">
          <a:extLst>
            <a:ext uri="{FF2B5EF4-FFF2-40B4-BE49-F238E27FC236}">
              <a16:creationId xmlns:a16="http://schemas.microsoft.com/office/drawing/2014/main" id="{00000000-0008-0000-0800-00002B000000}"/>
            </a:ext>
          </a:extLst>
        </xdr:cNvPr>
        <xdr:cNvSpPr txBox="1">
          <a:spLocks noChangeArrowheads="1"/>
        </xdr:cNvSpPr>
      </xdr:nvSpPr>
      <xdr:spPr bwMode="auto">
        <a:xfrm>
          <a:off x="10527434" y="5449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10</xdr:row>
      <xdr:rowOff>0</xdr:rowOff>
    </xdr:from>
    <xdr:ext cx="95250" cy="171450"/>
    <xdr:sp macro="" textlink="">
      <xdr:nvSpPr>
        <xdr:cNvPr id="44" name="Text Box 19">
          <a:extLst>
            <a:ext uri="{FF2B5EF4-FFF2-40B4-BE49-F238E27FC236}">
              <a16:creationId xmlns:a16="http://schemas.microsoft.com/office/drawing/2014/main" id="{00000000-0008-0000-0800-00002C000000}"/>
            </a:ext>
          </a:extLst>
        </xdr:cNvPr>
        <xdr:cNvSpPr txBox="1">
          <a:spLocks noChangeArrowheads="1"/>
        </xdr:cNvSpPr>
      </xdr:nvSpPr>
      <xdr:spPr bwMode="auto">
        <a:xfrm>
          <a:off x="10527434" y="5449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10</xdr:row>
      <xdr:rowOff>504825</xdr:rowOff>
    </xdr:from>
    <xdr:ext cx="95250" cy="442269"/>
    <xdr:sp macro="" textlink="">
      <xdr:nvSpPr>
        <xdr:cNvPr id="45" name="Text Box 15">
          <a:extLst>
            <a:ext uri="{FF2B5EF4-FFF2-40B4-BE49-F238E27FC236}">
              <a16:creationId xmlns:a16="http://schemas.microsoft.com/office/drawing/2014/main" id="{00000000-0008-0000-0800-00002D000000}"/>
            </a:ext>
          </a:extLst>
        </xdr:cNvPr>
        <xdr:cNvSpPr txBox="1">
          <a:spLocks noChangeArrowheads="1"/>
        </xdr:cNvSpPr>
      </xdr:nvSpPr>
      <xdr:spPr bwMode="auto">
        <a:xfrm>
          <a:off x="10527434" y="5954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6" name="Text Box 15">
          <a:extLst>
            <a:ext uri="{FF2B5EF4-FFF2-40B4-BE49-F238E27FC236}">
              <a16:creationId xmlns:a16="http://schemas.microsoft.com/office/drawing/2014/main" id="{00000000-0008-0000-0800-00002E000000}"/>
            </a:ext>
          </a:extLst>
        </xdr:cNvPr>
        <xdr:cNvSpPr txBox="1">
          <a:spLocks noChangeArrowheads="1"/>
        </xdr:cNvSpPr>
      </xdr:nvSpPr>
      <xdr:spPr bwMode="auto">
        <a:xfrm>
          <a:off x="10527434" y="780155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7" name="Text Box 15">
          <a:extLst>
            <a:ext uri="{FF2B5EF4-FFF2-40B4-BE49-F238E27FC236}">
              <a16:creationId xmlns:a16="http://schemas.microsoft.com/office/drawing/2014/main" id="{00000000-0008-0000-0800-00002F000000}"/>
            </a:ext>
          </a:extLst>
        </xdr:cNvPr>
        <xdr:cNvSpPr txBox="1">
          <a:spLocks noChangeArrowheads="1"/>
        </xdr:cNvSpPr>
      </xdr:nvSpPr>
      <xdr:spPr bwMode="auto">
        <a:xfrm>
          <a:off x="10527434" y="8875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8" name="Text Box 15">
          <a:extLst>
            <a:ext uri="{FF2B5EF4-FFF2-40B4-BE49-F238E27FC236}">
              <a16:creationId xmlns:a16="http://schemas.microsoft.com/office/drawing/2014/main" id="{00000000-0008-0000-0800-000030000000}"/>
            </a:ext>
          </a:extLst>
        </xdr:cNvPr>
        <xdr:cNvSpPr txBox="1">
          <a:spLocks noChangeArrowheads="1"/>
        </xdr:cNvSpPr>
      </xdr:nvSpPr>
      <xdr:spPr bwMode="auto">
        <a:xfrm>
          <a:off x="10527434" y="8875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9" name="Text Box 15">
          <a:extLst>
            <a:ext uri="{FF2B5EF4-FFF2-40B4-BE49-F238E27FC236}">
              <a16:creationId xmlns:a16="http://schemas.microsoft.com/office/drawing/2014/main" id="{00000000-0008-0000-0800-000031000000}"/>
            </a:ext>
          </a:extLst>
        </xdr:cNvPr>
        <xdr:cNvSpPr txBox="1">
          <a:spLocks noChangeArrowheads="1"/>
        </xdr:cNvSpPr>
      </xdr:nvSpPr>
      <xdr:spPr bwMode="auto">
        <a:xfrm>
          <a:off x="10527434" y="1029537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0" name="Text Box 15">
          <a:extLst>
            <a:ext uri="{FF2B5EF4-FFF2-40B4-BE49-F238E27FC236}">
              <a16:creationId xmlns:a16="http://schemas.microsoft.com/office/drawing/2014/main" id="{00000000-0008-0000-0800-000032000000}"/>
            </a:ext>
          </a:extLst>
        </xdr:cNvPr>
        <xdr:cNvSpPr txBox="1">
          <a:spLocks noChangeArrowheads="1"/>
        </xdr:cNvSpPr>
      </xdr:nvSpPr>
      <xdr:spPr bwMode="auto">
        <a:xfrm>
          <a:off x="10527434" y="1029537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1" name="Text Box 15">
          <a:extLst>
            <a:ext uri="{FF2B5EF4-FFF2-40B4-BE49-F238E27FC236}">
              <a16:creationId xmlns:a16="http://schemas.microsoft.com/office/drawing/2014/main" id="{00000000-0008-0000-0800-000033000000}"/>
            </a:ext>
          </a:extLst>
        </xdr:cNvPr>
        <xdr:cNvSpPr txBox="1">
          <a:spLocks noChangeArrowheads="1"/>
        </xdr:cNvSpPr>
      </xdr:nvSpPr>
      <xdr:spPr bwMode="auto">
        <a:xfrm>
          <a:off x="10527434" y="1106891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2" name="Text Box 15">
          <a:extLst>
            <a:ext uri="{FF2B5EF4-FFF2-40B4-BE49-F238E27FC236}">
              <a16:creationId xmlns:a16="http://schemas.microsoft.com/office/drawing/2014/main" id="{00000000-0008-0000-0800-000034000000}"/>
            </a:ext>
          </a:extLst>
        </xdr:cNvPr>
        <xdr:cNvSpPr txBox="1">
          <a:spLocks noChangeArrowheads="1"/>
        </xdr:cNvSpPr>
      </xdr:nvSpPr>
      <xdr:spPr bwMode="auto">
        <a:xfrm>
          <a:off x="10527434" y="1106891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3" name="Text Box 15">
          <a:extLst>
            <a:ext uri="{FF2B5EF4-FFF2-40B4-BE49-F238E27FC236}">
              <a16:creationId xmlns:a16="http://schemas.microsoft.com/office/drawing/2014/main" id="{00000000-0008-0000-0800-000035000000}"/>
            </a:ext>
          </a:extLst>
        </xdr:cNvPr>
        <xdr:cNvSpPr txBox="1">
          <a:spLocks noChangeArrowheads="1"/>
        </xdr:cNvSpPr>
      </xdr:nvSpPr>
      <xdr:spPr bwMode="auto">
        <a:xfrm>
          <a:off x="10527434" y="1178790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4" name="Text Box 15">
          <a:extLst>
            <a:ext uri="{FF2B5EF4-FFF2-40B4-BE49-F238E27FC236}">
              <a16:creationId xmlns:a16="http://schemas.microsoft.com/office/drawing/2014/main" id="{00000000-0008-0000-0800-000036000000}"/>
            </a:ext>
          </a:extLst>
        </xdr:cNvPr>
        <xdr:cNvSpPr txBox="1">
          <a:spLocks noChangeArrowheads="1"/>
        </xdr:cNvSpPr>
      </xdr:nvSpPr>
      <xdr:spPr bwMode="auto">
        <a:xfrm>
          <a:off x="10527434" y="1178790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5" name="Text Box 15">
          <a:extLst>
            <a:ext uri="{FF2B5EF4-FFF2-40B4-BE49-F238E27FC236}">
              <a16:creationId xmlns:a16="http://schemas.microsoft.com/office/drawing/2014/main" id="{00000000-0008-0000-0800-000037000000}"/>
            </a:ext>
          </a:extLst>
        </xdr:cNvPr>
        <xdr:cNvSpPr txBox="1">
          <a:spLocks noChangeArrowheads="1"/>
        </xdr:cNvSpPr>
      </xdr:nvSpPr>
      <xdr:spPr bwMode="auto">
        <a:xfrm>
          <a:off x="10527434" y="1178790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6" name="Text Box 15">
          <a:extLst>
            <a:ext uri="{FF2B5EF4-FFF2-40B4-BE49-F238E27FC236}">
              <a16:creationId xmlns:a16="http://schemas.microsoft.com/office/drawing/2014/main" id="{00000000-0008-0000-0800-000038000000}"/>
            </a:ext>
          </a:extLst>
        </xdr:cNvPr>
        <xdr:cNvSpPr txBox="1">
          <a:spLocks noChangeArrowheads="1"/>
        </xdr:cNvSpPr>
      </xdr:nvSpPr>
      <xdr:spPr bwMode="auto">
        <a:xfrm>
          <a:off x="10527434" y="1178790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7" name="Text Box 15">
          <a:extLst>
            <a:ext uri="{FF2B5EF4-FFF2-40B4-BE49-F238E27FC236}">
              <a16:creationId xmlns:a16="http://schemas.microsoft.com/office/drawing/2014/main" id="{00000000-0008-0000-0800-000039000000}"/>
            </a:ext>
          </a:extLst>
        </xdr:cNvPr>
        <xdr:cNvSpPr txBox="1">
          <a:spLocks noChangeArrowheads="1"/>
        </xdr:cNvSpPr>
      </xdr:nvSpPr>
      <xdr:spPr bwMode="auto">
        <a:xfrm>
          <a:off x="10527434" y="1178790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8" name="Text Box 15">
          <a:extLst>
            <a:ext uri="{FF2B5EF4-FFF2-40B4-BE49-F238E27FC236}">
              <a16:creationId xmlns:a16="http://schemas.microsoft.com/office/drawing/2014/main" id="{00000000-0008-0000-0800-00003A000000}"/>
            </a:ext>
          </a:extLst>
        </xdr:cNvPr>
        <xdr:cNvSpPr txBox="1">
          <a:spLocks noChangeArrowheads="1"/>
        </xdr:cNvSpPr>
      </xdr:nvSpPr>
      <xdr:spPr bwMode="auto">
        <a:xfrm>
          <a:off x="10527434" y="1178790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9" name="Text Box 15">
          <a:extLst>
            <a:ext uri="{FF2B5EF4-FFF2-40B4-BE49-F238E27FC236}">
              <a16:creationId xmlns:a16="http://schemas.microsoft.com/office/drawing/2014/main" id="{00000000-0008-0000-0800-00003B000000}"/>
            </a:ext>
          </a:extLst>
        </xdr:cNvPr>
        <xdr:cNvSpPr txBox="1">
          <a:spLocks noChangeArrowheads="1"/>
        </xdr:cNvSpPr>
      </xdr:nvSpPr>
      <xdr:spPr bwMode="auto">
        <a:xfrm>
          <a:off x="10527434" y="1178790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60" name="Text Box 16">
          <a:extLst>
            <a:ext uri="{FF2B5EF4-FFF2-40B4-BE49-F238E27FC236}">
              <a16:creationId xmlns:a16="http://schemas.microsoft.com/office/drawing/2014/main" id="{00000000-0008-0000-0800-00003C000000}"/>
            </a:ext>
          </a:extLst>
        </xdr:cNvPr>
        <xdr:cNvSpPr txBox="1">
          <a:spLocks noChangeArrowheads="1"/>
        </xdr:cNvSpPr>
      </xdr:nvSpPr>
      <xdr:spPr bwMode="auto">
        <a:xfrm>
          <a:off x="10527434" y="622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61" name="Text Box 17">
          <a:extLst>
            <a:ext uri="{FF2B5EF4-FFF2-40B4-BE49-F238E27FC236}">
              <a16:creationId xmlns:a16="http://schemas.microsoft.com/office/drawing/2014/main" id="{00000000-0008-0000-0800-00003D000000}"/>
            </a:ext>
          </a:extLst>
        </xdr:cNvPr>
        <xdr:cNvSpPr txBox="1">
          <a:spLocks noChangeArrowheads="1"/>
        </xdr:cNvSpPr>
      </xdr:nvSpPr>
      <xdr:spPr bwMode="auto">
        <a:xfrm>
          <a:off x="10527434" y="622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62" name="Text Box 18">
          <a:extLst>
            <a:ext uri="{FF2B5EF4-FFF2-40B4-BE49-F238E27FC236}">
              <a16:creationId xmlns:a16="http://schemas.microsoft.com/office/drawing/2014/main" id="{00000000-0008-0000-0800-00003E000000}"/>
            </a:ext>
          </a:extLst>
        </xdr:cNvPr>
        <xdr:cNvSpPr txBox="1">
          <a:spLocks noChangeArrowheads="1"/>
        </xdr:cNvSpPr>
      </xdr:nvSpPr>
      <xdr:spPr bwMode="auto">
        <a:xfrm>
          <a:off x="10527434" y="622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63" name="Text Box 19">
          <a:extLst>
            <a:ext uri="{FF2B5EF4-FFF2-40B4-BE49-F238E27FC236}">
              <a16:creationId xmlns:a16="http://schemas.microsoft.com/office/drawing/2014/main" id="{00000000-0008-0000-0800-00003F000000}"/>
            </a:ext>
          </a:extLst>
        </xdr:cNvPr>
        <xdr:cNvSpPr txBox="1">
          <a:spLocks noChangeArrowheads="1"/>
        </xdr:cNvSpPr>
      </xdr:nvSpPr>
      <xdr:spPr bwMode="auto">
        <a:xfrm>
          <a:off x="10527434" y="622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4" name="Text Box 15">
          <a:extLst>
            <a:ext uri="{FF2B5EF4-FFF2-40B4-BE49-F238E27FC236}">
              <a16:creationId xmlns:a16="http://schemas.microsoft.com/office/drawing/2014/main" id="{00000000-0008-0000-0800-000040000000}"/>
            </a:ext>
          </a:extLst>
        </xdr:cNvPr>
        <xdr:cNvSpPr txBox="1">
          <a:spLocks noChangeArrowheads="1"/>
        </xdr:cNvSpPr>
      </xdr:nvSpPr>
      <xdr:spPr bwMode="auto">
        <a:xfrm>
          <a:off x="10527434" y="6727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65" name="Text Box 16">
          <a:extLst>
            <a:ext uri="{FF2B5EF4-FFF2-40B4-BE49-F238E27FC236}">
              <a16:creationId xmlns:a16="http://schemas.microsoft.com/office/drawing/2014/main" id="{00000000-0008-0000-0800-000041000000}"/>
            </a:ext>
          </a:extLst>
        </xdr:cNvPr>
        <xdr:cNvSpPr txBox="1">
          <a:spLocks noChangeArrowheads="1"/>
        </xdr:cNvSpPr>
      </xdr:nvSpPr>
      <xdr:spPr bwMode="auto">
        <a:xfrm>
          <a:off x="10527434" y="7296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66" name="Text Box 17">
          <a:extLst>
            <a:ext uri="{FF2B5EF4-FFF2-40B4-BE49-F238E27FC236}">
              <a16:creationId xmlns:a16="http://schemas.microsoft.com/office/drawing/2014/main" id="{00000000-0008-0000-0800-000042000000}"/>
            </a:ext>
          </a:extLst>
        </xdr:cNvPr>
        <xdr:cNvSpPr txBox="1">
          <a:spLocks noChangeArrowheads="1"/>
        </xdr:cNvSpPr>
      </xdr:nvSpPr>
      <xdr:spPr bwMode="auto">
        <a:xfrm>
          <a:off x="10527434" y="7296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67" name="Text Box 18">
          <a:extLst>
            <a:ext uri="{FF2B5EF4-FFF2-40B4-BE49-F238E27FC236}">
              <a16:creationId xmlns:a16="http://schemas.microsoft.com/office/drawing/2014/main" id="{00000000-0008-0000-0800-000043000000}"/>
            </a:ext>
          </a:extLst>
        </xdr:cNvPr>
        <xdr:cNvSpPr txBox="1">
          <a:spLocks noChangeArrowheads="1"/>
        </xdr:cNvSpPr>
      </xdr:nvSpPr>
      <xdr:spPr bwMode="auto">
        <a:xfrm>
          <a:off x="10527434" y="7296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68" name="Text Box 19">
          <a:extLst>
            <a:ext uri="{FF2B5EF4-FFF2-40B4-BE49-F238E27FC236}">
              <a16:creationId xmlns:a16="http://schemas.microsoft.com/office/drawing/2014/main" id="{00000000-0008-0000-0800-000044000000}"/>
            </a:ext>
          </a:extLst>
        </xdr:cNvPr>
        <xdr:cNvSpPr txBox="1">
          <a:spLocks noChangeArrowheads="1"/>
        </xdr:cNvSpPr>
      </xdr:nvSpPr>
      <xdr:spPr bwMode="auto">
        <a:xfrm>
          <a:off x="10527434" y="7296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9" name="Text Box 15">
          <a:extLst>
            <a:ext uri="{FF2B5EF4-FFF2-40B4-BE49-F238E27FC236}">
              <a16:creationId xmlns:a16="http://schemas.microsoft.com/office/drawing/2014/main" id="{00000000-0008-0000-0800-000045000000}"/>
            </a:ext>
          </a:extLst>
        </xdr:cNvPr>
        <xdr:cNvSpPr txBox="1">
          <a:spLocks noChangeArrowheads="1"/>
        </xdr:cNvSpPr>
      </xdr:nvSpPr>
      <xdr:spPr bwMode="auto">
        <a:xfrm>
          <a:off x="10527434" y="780155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xdr:row>
      <xdr:rowOff>0</xdr:rowOff>
    </xdr:from>
    <xdr:ext cx="95250" cy="171450"/>
    <xdr:sp macro="" textlink="">
      <xdr:nvSpPr>
        <xdr:cNvPr id="70" name="Text Box 16">
          <a:extLst>
            <a:ext uri="{FF2B5EF4-FFF2-40B4-BE49-F238E27FC236}">
              <a16:creationId xmlns:a16="http://schemas.microsoft.com/office/drawing/2014/main" id="{00000000-0008-0000-0800-000046000000}"/>
            </a:ext>
          </a:extLst>
        </xdr:cNvPr>
        <xdr:cNvSpPr txBox="1">
          <a:spLocks noChangeArrowheads="1"/>
        </xdr:cNvSpPr>
      </xdr:nvSpPr>
      <xdr:spPr bwMode="auto">
        <a:xfrm>
          <a:off x="9374909" y="5449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xdr:row>
      <xdr:rowOff>0</xdr:rowOff>
    </xdr:from>
    <xdr:ext cx="95250" cy="171450"/>
    <xdr:sp macro="" textlink="">
      <xdr:nvSpPr>
        <xdr:cNvPr id="71" name="Text Box 17">
          <a:extLst>
            <a:ext uri="{FF2B5EF4-FFF2-40B4-BE49-F238E27FC236}">
              <a16:creationId xmlns:a16="http://schemas.microsoft.com/office/drawing/2014/main" id="{00000000-0008-0000-0800-000047000000}"/>
            </a:ext>
          </a:extLst>
        </xdr:cNvPr>
        <xdr:cNvSpPr txBox="1">
          <a:spLocks noChangeArrowheads="1"/>
        </xdr:cNvSpPr>
      </xdr:nvSpPr>
      <xdr:spPr bwMode="auto">
        <a:xfrm>
          <a:off x="9374909" y="5449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xdr:row>
      <xdr:rowOff>0</xdr:rowOff>
    </xdr:from>
    <xdr:ext cx="95250" cy="171450"/>
    <xdr:sp macro="" textlink="">
      <xdr:nvSpPr>
        <xdr:cNvPr id="72" name="Text Box 18">
          <a:extLst>
            <a:ext uri="{FF2B5EF4-FFF2-40B4-BE49-F238E27FC236}">
              <a16:creationId xmlns:a16="http://schemas.microsoft.com/office/drawing/2014/main" id="{00000000-0008-0000-0800-000048000000}"/>
            </a:ext>
          </a:extLst>
        </xdr:cNvPr>
        <xdr:cNvSpPr txBox="1">
          <a:spLocks noChangeArrowheads="1"/>
        </xdr:cNvSpPr>
      </xdr:nvSpPr>
      <xdr:spPr bwMode="auto">
        <a:xfrm>
          <a:off x="9374909" y="5449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xdr:row>
      <xdr:rowOff>0</xdr:rowOff>
    </xdr:from>
    <xdr:ext cx="95250" cy="171450"/>
    <xdr:sp macro="" textlink="">
      <xdr:nvSpPr>
        <xdr:cNvPr id="73" name="Text Box 19">
          <a:extLst>
            <a:ext uri="{FF2B5EF4-FFF2-40B4-BE49-F238E27FC236}">
              <a16:creationId xmlns:a16="http://schemas.microsoft.com/office/drawing/2014/main" id="{00000000-0008-0000-0800-000049000000}"/>
            </a:ext>
          </a:extLst>
        </xdr:cNvPr>
        <xdr:cNvSpPr txBox="1">
          <a:spLocks noChangeArrowheads="1"/>
        </xdr:cNvSpPr>
      </xdr:nvSpPr>
      <xdr:spPr bwMode="auto">
        <a:xfrm>
          <a:off x="9374909" y="5449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10</xdr:row>
      <xdr:rowOff>504825</xdr:rowOff>
    </xdr:from>
    <xdr:ext cx="95250" cy="442269"/>
    <xdr:sp macro="" textlink="">
      <xdr:nvSpPr>
        <xdr:cNvPr id="74" name="Text Box 15">
          <a:extLst>
            <a:ext uri="{FF2B5EF4-FFF2-40B4-BE49-F238E27FC236}">
              <a16:creationId xmlns:a16="http://schemas.microsoft.com/office/drawing/2014/main" id="{00000000-0008-0000-0800-00004A000000}"/>
            </a:ext>
          </a:extLst>
        </xdr:cNvPr>
        <xdr:cNvSpPr txBox="1">
          <a:spLocks noChangeArrowheads="1"/>
        </xdr:cNvSpPr>
      </xdr:nvSpPr>
      <xdr:spPr bwMode="auto">
        <a:xfrm>
          <a:off x="9374909" y="595428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213632"/>
    <xdr:sp macro="" textlink="">
      <xdr:nvSpPr>
        <xdr:cNvPr id="75" name="Text Box 15">
          <a:extLst>
            <a:ext uri="{FF2B5EF4-FFF2-40B4-BE49-F238E27FC236}">
              <a16:creationId xmlns:a16="http://schemas.microsoft.com/office/drawing/2014/main" id="{00000000-0008-0000-0800-00004B000000}"/>
            </a:ext>
          </a:extLst>
        </xdr:cNvPr>
        <xdr:cNvSpPr txBox="1">
          <a:spLocks noChangeArrowheads="1"/>
        </xdr:cNvSpPr>
      </xdr:nvSpPr>
      <xdr:spPr bwMode="auto">
        <a:xfrm>
          <a:off x="9374909" y="780155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213632"/>
    <xdr:sp macro="" textlink="">
      <xdr:nvSpPr>
        <xdr:cNvPr id="76" name="Text Box 15">
          <a:extLst>
            <a:ext uri="{FF2B5EF4-FFF2-40B4-BE49-F238E27FC236}">
              <a16:creationId xmlns:a16="http://schemas.microsoft.com/office/drawing/2014/main" id="{00000000-0008-0000-0800-00004C000000}"/>
            </a:ext>
          </a:extLst>
        </xdr:cNvPr>
        <xdr:cNvSpPr txBox="1">
          <a:spLocks noChangeArrowheads="1"/>
        </xdr:cNvSpPr>
      </xdr:nvSpPr>
      <xdr:spPr bwMode="auto">
        <a:xfrm>
          <a:off x="9374909" y="8875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213632"/>
    <xdr:sp macro="" textlink="">
      <xdr:nvSpPr>
        <xdr:cNvPr id="77" name="Text Box 15">
          <a:extLst>
            <a:ext uri="{FF2B5EF4-FFF2-40B4-BE49-F238E27FC236}">
              <a16:creationId xmlns:a16="http://schemas.microsoft.com/office/drawing/2014/main" id="{00000000-0008-0000-0800-00004D000000}"/>
            </a:ext>
          </a:extLst>
        </xdr:cNvPr>
        <xdr:cNvSpPr txBox="1">
          <a:spLocks noChangeArrowheads="1"/>
        </xdr:cNvSpPr>
      </xdr:nvSpPr>
      <xdr:spPr bwMode="auto">
        <a:xfrm>
          <a:off x="9374909" y="88752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213632"/>
    <xdr:sp macro="" textlink="">
      <xdr:nvSpPr>
        <xdr:cNvPr id="78" name="Text Box 15">
          <a:extLst>
            <a:ext uri="{FF2B5EF4-FFF2-40B4-BE49-F238E27FC236}">
              <a16:creationId xmlns:a16="http://schemas.microsoft.com/office/drawing/2014/main" id="{00000000-0008-0000-0800-00004E000000}"/>
            </a:ext>
          </a:extLst>
        </xdr:cNvPr>
        <xdr:cNvSpPr txBox="1">
          <a:spLocks noChangeArrowheads="1"/>
        </xdr:cNvSpPr>
      </xdr:nvSpPr>
      <xdr:spPr bwMode="auto">
        <a:xfrm>
          <a:off x="9374909" y="1029537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213632"/>
    <xdr:sp macro="" textlink="">
      <xdr:nvSpPr>
        <xdr:cNvPr id="79" name="Text Box 15">
          <a:extLst>
            <a:ext uri="{FF2B5EF4-FFF2-40B4-BE49-F238E27FC236}">
              <a16:creationId xmlns:a16="http://schemas.microsoft.com/office/drawing/2014/main" id="{00000000-0008-0000-0800-00004F000000}"/>
            </a:ext>
          </a:extLst>
        </xdr:cNvPr>
        <xdr:cNvSpPr txBox="1">
          <a:spLocks noChangeArrowheads="1"/>
        </xdr:cNvSpPr>
      </xdr:nvSpPr>
      <xdr:spPr bwMode="auto">
        <a:xfrm>
          <a:off x="9374909" y="1029537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213632"/>
    <xdr:sp macro="" textlink="">
      <xdr:nvSpPr>
        <xdr:cNvPr id="80" name="Text Box 15">
          <a:extLst>
            <a:ext uri="{FF2B5EF4-FFF2-40B4-BE49-F238E27FC236}">
              <a16:creationId xmlns:a16="http://schemas.microsoft.com/office/drawing/2014/main" id="{00000000-0008-0000-0800-000050000000}"/>
            </a:ext>
          </a:extLst>
        </xdr:cNvPr>
        <xdr:cNvSpPr txBox="1">
          <a:spLocks noChangeArrowheads="1"/>
        </xdr:cNvSpPr>
      </xdr:nvSpPr>
      <xdr:spPr bwMode="auto">
        <a:xfrm>
          <a:off x="9374909" y="1106891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213632"/>
    <xdr:sp macro="" textlink="">
      <xdr:nvSpPr>
        <xdr:cNvPr id="81" name="Text Box 15">
          <a:extLst>
            <a:ext uri="{FF2B5EF4-FFF2-40B4-BE49-F238E27FC236}">
              <a16:creationId xmlns:a16="http://schemas.microsoft.com/office/drawing/2014/main" id="{00000000-0008-0000-0800-000051000000}"/>
            </a:ext>
          </a:extLst>
        </xdr:cNvPr>
        <xdr:cNvSpPr txBox="1">
          <a:spLocks noChangeArrowheads="1"/>
        </xdr:cNvSpPr>
      </xdr:nvSpPr>
      <xdr:spPr bwMode="auto">
        <a:xfrm>
          <a:off x="9374909" y="1106891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213632"/>
    <xdr:sp macro="" textlink="">
      <xdr:nvSpPr>
        <xdr:cNvPr id="82" name="Text Box 15">
          <a:extLst>
            <a:ext uri="{FF2B5EF4-FFF2-40B4-BE49-F238E27FC236}">
              <a16:creationId xmlns:a16="http://schemas.microsoft.com/office/drawing/2014/main" id="{00000000-0008-0000-0800-000052000000}"/>
            </a:ext>
          </a:extLst>
        </xdr:cNvPr>
        <xdr:cNvSpPr txBox="1">
          <a:spLocks noChangeArrowheads="1"/>
        </xdr:cNvSpPr>
      </xdr:nvSpPr>
      <xdr:spPr bwMode="auto">
        <a:xfrm>
          <a:off x="9374909" y="1178790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213632"/>
    <xdr:sp macro="" textlink="">
      <xdr:nvSpPr>
        <xdr:cNvPr id="83" name="Text Box 15">
          <a:extLst>
            <a:ext uri="{FF2B5EF4-FFF2-40B4-BE49-F238E27FC236}">
              <a16:creationId xmlns:a16="http://schemas.microsoft.com/office/drawing/2014/main" id="{00000000-0008-0000-0800-000053000000}"/>
            </a:ext>
          </a:extLst>
        </xdr:cNvPr>
        <xdr:cNvSpPr txBox="1">
          <a:spLocks noChangeArrowheads="1"/>
        </xdr:cNvSpPr>
      </xdr:nvSpPr>
      <xdr:spPr bwMode="auto">
        <a:xfrm>
          <a:off x="9374909" y="1178790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213632"/>
    <xdr:sp macro="" textlink="">
      <xdr:nvSpPr>
        <xdr:cNvPr id="84" name="Text Box 15">
          <a:extLst>
            <a:ext uri="{FF2B5EF4-FFF2-40B4-BE49-F238E27FC236}">
              <a16:creationId xmlns:a16="http://schemas.microsoft.com/office/drawing/2014/main" id="{00000000-0008-0000-0800-000054000000}"/>
            </a:ext>
          </a:extLst>
        </xdr:cNvPr>
        <xdr:cNvSpPr txBox="1">
          <a:spLocks noChangeArrowheads="1"/>
        </xdr:cNvSpPr>
      </xdr:nvSpPr>
      <xdr:spPr bwMode="auto">
        <a:xfrm>
          <a:off x="9374909" y="1178790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213632"/>
    <xdr:sp macro="" textlink="">
      <xdr:nvSpPr>
        <xdr:cNvPr id="85" name="Text Box 15">
          <a:extLst>
            <a:ext uri="{FF2B5EF4-FFF2-40B4-BE49-F238E27FC236}">
              <a16:creationId xmlns:a16="http://schemas.microsoft.com/office/drawing/2014/main" id="{00000000-0008-0000-0800-000055000000}"/>
            </a:ext>
          </a:extLst>
        </xdr:cNvPr>
        <xdr:cNvSpPr txBox="1">
          <a:spLocks noChangeArrowheads="1"/>
        </xdr:cNvSpPr>
      </xdr:nvSpPr>
      <xdr:spPr bwMode="auto">
        <a:xfrm>
          <a:off x="9374909" y="1178790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213632"/>
    <xdr:sp macro="" textlink="">
      <xdr:nvSpPr>
        <xdr:cNvPr id="86" name="Text Box 15">
          <a:extLst>
            <a:ext uri="{FF2B5EF4-FFF2-40B4-BE49-F238E27FC236}">
              <a16:creationId xmlns:a16="http://schemas.microsoft.com/office/drawing/2014/main" id="{00000000-0008-0000-0800-000056000000}"/>
            </a:ext>
          </a:extLst>
        </xdr:cNvPr>
        <xdr:cNvSpPr txBox="1">
          <a:spLocks noChangeArrowheads="1"/>
        </xdr:cNvSpPr>
      </xdr:nvSpPr>
      <xdr:spPr bwMode="auto">
        <a:xfrm>
          <a:off x="9374909" y="1178790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213632"/>
    <xdr:sp macro="" textlink="">
      <xdr:nvSpPr>
        <xdr:cNvPr id="87" name="Text Box 15">
          <a:extLst>
            <a:ext uri="{FF2B5EF4-FFF2-40B4-BE49-F238E27FC236}">
              <a16:creationId xmlns:a16="http://schemas.microsoft.com/office/drawing/2014/main" id="{00000000-0008-0000-0800-000057000000}"/>
            </a:ext>
          </a:extLst>
        </xdr:cNvPr>
        <xdr:cNvSpPr txBox="1">
          <a:spLocks noChangeArrowheads="1"/>
        </xdr:cNvSpPr>
      </xdr:nvSpPr>
      <xdr:spPr bwMode="auto">
        <a:xfrm>
          <a:off x="50072637" y="12746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213632"/>
    <xdr:sp macro="" textlink="">
      <xdr:nvSpPr>
        <xdr:cNvPr id="88" name="Text Box 15">
          <a:extLst>
            <a:ext uri="{FF2B5EF4-FFF2-40B4-BE49-F238E27FC236}">
              <a16:creationId xmlns:a16="http://schemas.microsoft.com/office/drawing/2014/main" id="{00000000-0008-0000-0800-000058000000}"/>
            </a:ext>
          </a:extLst>
        </xdr:cNvPr>
        <xdr:cNvSpPr txBox="1">
          <a:spLocks noChangeArrowheads="1"/>
        </xdr:cNvSpPr>
      </xdr:nvSpPr>
      <xdr:spPr bwMode="auto">
        <a:xfrm>
          <a:off x="49942750" y="132238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89" name="Text Box 16">
          <a:extLst>
            <a:ext uri="{FF2B5EF4-FFF2-40B4-BE49-F238E27FC236}">
              <a16:creationId xmlns:a16="http://schemas.microsoft.com/office/drawing/2014/main" id="{00000000-0008-0000-0800-000059000000}"/>
            </a:ext>
          </a:extLst>
        </xdr:cNvPr>
        <xdr:cNvSpPr txBox="1">
          <a:spLocks noChangeArrowheads="1"/>
        </xdr:cNvSpPr>
      </xdr:nvSpPr>
      <xdr:spPr bwMode="auto">
        <a:xfrm>
          <a:off x="9374909" y="622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90" name="Text Box 17">
          <a:extLst>
            <a:ext uri="{FF2B5EF4-FFF2-40B4-BE49-F238E27FC236}">
              <a16:creationId xmlns:a16="http://schemas.microsoft.com/office/drawing/2014/main" id="{00000000-0008-0000-0800-00005A000000}"/>
            </a:ext>
          </a:extLst>
        </xdr:cNvPr>
        <xdr:cNvSpPr txBox="1">
          <a:spLocks noChangeArrowheads="1"/>
        </xdr:cNvSpPr>
      </xdr:nvSpPr>
      <xdr:spPr bwMode="auto">
        <a:xfrm>
          <a:off x="9374909" y="622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91" name="Text Box 18">
          <a:extLst>
            <a:ext uri="{FF2B5EF4-FFF2-40B4-BE49-F238E27FC236}">
              <a16:creationId xmlns:a16="http://schemas.microsoft.com/office/drawing/2014/main" id="{00000000-0008-0000-0800-00005B000000}"/>
            </a:ext>
          </a:extLst>
        </xdr:cNvPr>
        <xdr:cNvSpPr txBox="1">
          <a:spLocks noChangeArrowheads="1"/>
        </xdr:cNvSpPr>
      </xdr:nvSpPr>
      <xdr:spPr bwMode="auto">
        <a:xfrm>
          <a:off x="9374909" y="622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92" name="Text Box 19">
          <a:extLst>
            <a:ext uri="{FF2B5EF4-FFF2-40B4-BE49-F238E27FC236}">
              <a16:creationId xmlns:a16="http://schemas.microsoft.com/office/drawing/2014/main" id="{00000000-0008-0000-0800-00005C000000}"/>
            </a:ext>
          </a:extLst>
        </xdr:cNvPr>
        <xdr:cNvSpPr txBox="1">
          <a:spLocks noChangeArrowheads="1"/>
        </xdr:cNvSpPr>
      </xdr:nvSpPr>
      <xdr:spPr bwMode="auto">
        <a:xfrm>
          <a:off x="9374909" y="622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213632"/>
    <xdr:sp macro="" textlink="">
      <xdr:nvSpPr>
        <xdr:cNvPr id="93" name="Text Box 15">
          <a:extLst>
            <a:ext uri="{FF2B5EF4-FFF2-40B4-BE49-F238E27FC236}">
              <a16:creationId xmlns:a16="http://schemas.microsoft.com/office/drawing/2014/main" id="{00000000-0008-0000-0800-00005D000000}"/>
            </a:ext>
          </a:extLst>
        </xdr:cNvPr>
        <xdr:cNvSpPr txBox="1">
          <a:spLocks noChangeArrowheads="1"/>
        </xdr:cNvSpPr>
      </xdr:nvSpPr>
      <xdr:spPr bwMode="auto">
        <a:xfrm>
          <a:off x="9374909" y="6727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94" name="Text Box 16">
          <a:extLst>
            <a:ext uri="{FF2B5EF4-FFF2-40B4-BE49-F238E27FC236}">
              <a16:creationId xmlns:a16="http://schemas.microsoft.com/office/drawing/2014/main" id="{00000000-0008-0000-0800-00005E000000}"/>
            </a:ext>
          </a:extLst>
        </xdr:cNvPr>
        <xdr:cNvSpPr txBox="1">
          <a:spLocks noChangeArrowheads="1"/>
        </xdr:cNvSpPr>
      </xdr:nvSpPr>
      <xdr:spPr bwMode="auto">
        <a:xfrm>
          <a:off x="9374909" y="7296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95" name="Text Box 17">
          <a:extLst>
            <a:ext uri="{FF2B5EF4-FFF2-40B4-BE49-F238E27FC236}">
              <a16:creationId xmlns:a16="http://schemas.microsoft.com/office/drawing/2014/main" id="{00000000-0008-0000-0800-00005F000000}"/>
            </a:ext>
          </a:extLst>
        </xdr:cNvPr>
        <xdr:cNvSpPr txBox="1">
          <a:spLocks noChangeArrowheads="1"/>
        </xdr:cNvSpPr>
      </xdr:nvSpPr>
      <xdr:spPr bwMode="auto">
        <a:xfrm>
          <a:off x="9374909" y="7296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96" name="Text Box 18">
          <a:extLst>
            <a:ext uri="{FF2B5EF4-FFF2-40B4-BE49-F238E27FC236}">
              <a16:creationId xmlns:a16="http://schemas.microsoft.com/office/drawing/2014/main" id="{00000000-0008-0000-0800-000060000000}"/>
            </a:ext>
          </a:extLst>
        </xdr:cNvPr>
        <xdr:cNvSpPr txBox="1">
          <a:spLocks noChangeArrowheads="1"/>
        </xdr:cNvSpPr>
      </xdr:nvSpPr>
      <xdr:spPr bwMode="auto">
        <a:xfrm>
          <a:off x="9374909" y="7296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97" name="Text Box 19">
          <a:extLst>
            <a:ext uri="{FF2B5EF4-FFF2-40B4-BE49-F238E27FC236}">
              <a16:creationId xmlns:a16="http://schemas.microsoft.com/office/drawing/2014/main" id="{00000000-0008-0000-0800-000061000000}"/>
            </a:ext>
          </a:extLst>
        </xdr:cNvPr>
        <xdr:cNvSpPr txBox="1">
          <a:spLocks noChangeArrowheads="1"/>
        </xdr:cNvSpPr>
      </xdr:nvSpPr>
      <xdr:spPr bwMode="auto">
        <a:xfrm>
          <a:off x="9374909" y="7296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213632"/>
    <xdr:sp macro="" textlink="">
      <xdr:nvSpPr>
        <xdr:cNvPr id="98" name="Text Box 15">
          <a:extLst>
            <a:ext uri="{FF2B5EF4-FFF2-40B4-BE49-F238E27FC236}">
              <a16:creationId xmlns:a16="http://schemas.microsoft.com/office/drawing/2014/main" id="{00000000-0008-0000-0800-000062000000}"/>
            </a:ext>
          </a:extLst>
        </xdr:cNvPr>
        <xdr:cNvSpPr txBox="1">
          <a:spLocks noChangeArrowheads="1"/>
        </xdr:cNvSpPr>
      </xdr:nvSpPr>
      <xdr:spPr bwMode="auto">
        <a:xfrm>
          <a:off x="9374909" y="780155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99" name="Text Box 15">
          <a:extLst>
            <a:ext uri="{FF2B5EF4-FFF2-40B4-BE49-F238E27FC236}">
              <a16:creationId xmlns:a16="http://schemas.microsoft.com/office/drawing/2014/main" id="{00000000-0008-0000-0800-000063000000}"/>
            </a:ext>
          </a:extLst>
        </xdr:cNvPr>
        <xdr:cNvSpPr txBox="1">
          <a:spLocks noChangeArrowheads="1"/>
        </xdr:cNvSpPr>
      </xdr:nvSpPr>
      <xdr:spPr bwMode="auto">
        <a:xfrm>
          <a:off x="9374909" y="116461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00" name="Text Box 15">
          <a:extLst>
            <a:ext uri="{FF2B5EF4-FFF2-40B4-BE49-F238E27FC236}">
              <a16:creationId xmlns:a16="http://schemas.microsoft.com/office/drawing/2014/main" id="{00000000-0008-0000-0800-000064000000}"/>
            </a:ext>
          </a:extLst>
        </xdr:cNvPr>
        <xdr:cNvSpPr txBox="1">
          <a:spLocks noChangeArrowheads="1"/>
        </xdr:cNvSpPr>
      </xdr:nvSpPr>
      <xdr:spPr bwMode="auto">
        <a:xfrm>
          <a:off x="9374909" y="116461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01" name="Text Box 15">
          <a:extLst>
            <a:ext uri="{FF2B5EF4-FFF2-40B4-BE49-F238E27FC236}">
              <a16:creationId xmlns:a16="http://schemas.microsoft.com/office/drawing/2014/main" id="{00000000-0008-0000-0800-000065000000}"/>
            </a:ext>
          </a:extLst>
        </xdr:cNvPr>
        <xdr:cNvSpPr txBox="1">
          <a:spLocks noChangeArrowheads="1"/>
        </xdr:cNvSpPr>
      </xdr:nvSpPr>
      <xdr:spPr bwMode="auto">
        <a:xfrm>
          <a:off x="12790343" y="116461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02" name="Text Box 15">
          <a:extLst>
            <a:ext uri="{FF2B5EF4-FFF2-40B4-BE49-F238E27FC236}">
              <a16:creationId xmlns:a16="http://schemas.microsoft.com/office/drawing/2014/main" id="{00000000-0008-0000-0800-000066000000}"/>
            </a:ext>
          </a:extLst>
        </xdr:cNvPr>
        <xdr:cNvSpPr txBox="1">
          <a:spLocks noChangeArrowheads="1"/>
        </xdr:cNvSpPr>
      </xdr:nvSpPr>
      <xdr:spPr bwMode="auto">
        <a:xfrm>
          <a:off x="12790343" y="116461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213632"/>
    <xdr:sp macro="" textlink="">
      <xdr:nvSpPr>
        <xdr:cNvPr id="103" name="Text Box 15">
          <a:extLst>
            <a:ext uri="{FF2B5EF4-FFF2-40B4-BE49-F238E27FC236}">
              <a16:creationId xmlns:a16="http://schemas.microsoft.com/office/drawing/2014/main" id="{00000000-0008-0000-0800-000067000000}"/>
            </a:ext>
          </a:extLst>
        </xdr:cNvPr>
        <xdr:cNvSpPr txBox="1">
          <a:spLocks noChangeArrowheads="1"/>
        </xdr:cNvSpPr>
      </xdr:nvSpPr>
      <xdr:spPr bwMode="auto">
        <a:xfrm>
          <a:off x="50084182" y="116461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213632"/>
    <xdr:sp macro="" textlink="">
      <xdr:nvSpPr>
        <xdr:cNvPr id="104" name="Text Box 15">
          <a:extLst>
            <a:ext uri="{FF2B5EF4-FFF2-40B4-BE49-F238E27FC236}">
              <a16:creationId xmlns:a16="http://schemas.microsoft.com/office/drawing/2014/main" id="{00000000-0008-0000-0800-000068000000}"/>
            </a:ext>
          </a:extLst>
        </xdr:cNvPr>
        <xdr:cNvSpPr txBox="1">
          <a:spLocks noChangeArrowheads="1"/>
        </xdr:cNvSpPr>
      </xdr:nvSpPr>
      <xdr:spPr bwMode="auto">
        <a:xfrm>
          <a:off x="50084182" y="116461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05" name="Text Box 15">
          <a:extLst>
            <a:ext uri="{FF2B5EF4-FFF2-40B4-BE49-F238E27FC236}">
              <a16:creationId xmlns:a16="http://schemas.microsoft.com/office/drawing/2014/main" id="{00000000-0008-0000-0800-000069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06" name="Text Box 15">
          <a:extLst>
            <a:ext uri="{FF2B5EF4-FFF2-40B4-BE49-F238E27FC236}">
              <a16:creationId xmlns:a16="http://schemas.microsoft.com/office/drawing/2014/main" id="{00000000-0008-0000-0800-00006A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07" name="Text Box 15">
          <a:extLst>
            <a:ext uri="{FF2B5EF4-FFF2-40B4-BE49-F238E27FC236}">
              <a16:creationId xmlns:a16="http://schemas.microsoft.com/office/drawing/2014/main" id="{00000000-0008-0000-0800-00006B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08" name="Text Box 15">
          <a:extLst>
            <a:ext uri="{FF2B5EF4-FFF2-40B4-BE49-F238E27FC236}">
              <a16:creationId xmlns:a16="http://schemas.microsoft.com/office/drawing/2014/main" id="{00000000-0008-0000-0800-00006C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09" name="Text Box 15">
          <a:extLst>
            <a:ext uri="{FF2B5EF4-FFF2-40B4-BE49-F238E27FC236}">
              <a16:creationId xmlns:a16="http://schemas.microsoft.com/office/drawing/2014/main" id="{00000000-0008-0000-0800-00006D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10" name="Text Box 15">
          <a:extLst>
            <a:ext uri="{FF2B5EF4-FFF2-40B4-BE49-F238E27FC236}">
              <a16:creationId xmlns:a16="http://schemas.microsoft.com/office/drawing/2014/main" id="{00000000-0008-0000-0800-00006E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11" name="Text Box 15">
          <a:extLst>
            <a:ext uri="{FF2B5EF4-FFF2-40B4-BE49-F238E27FC236}">
              <a16:creationId xmlns:a16="http://schemas.microsoft.com/office/drawing/2014/main" id="{00000000-0008-0000-0800-00006F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12" name="Text Box 15">
          <a:extLst>
            <a:ext uri="{FF2B5EF4-FFF2-40B4-BE49-F238E27FC236}">
              <a16:creationId xmlns:a16="http://schemas.microsoft.com/office/drawing/2014/main" id="{00000000-0008-0000-0800-000070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13" name="Text Box 15">
          <a:extLst>
            <a:ext uri="{FF2B5EF4-FFF2-40B4-BE49-F238E27FC236}">
              <a16:creationId xmlns:a16="http://schemas.microsoft.com/office/drawing/2014/main" id="{00000000-0008-0000-0800-000071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14" name="Text Box 15">
          <a:extLst>
            <a:ext uri="{FF2B5EF4-FFF2-40B4-BE49-F238E27FC236}">
              <a16:creationId xmlns:a16="http://schemas.microsoft.com/office/drawing/2014/main" id="{00000000-0008-0000-0800-000072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15" name="Text Box 15">
          <a:extLst>
            <a:ext uri="{FF2B5EF4-FFF2-40B4-BE49-F238E27FC236}">
              <a16:creationId xmlns:a16="http://schemas.microsoft.com/office/drawing/2014/main" id="{00000000-0008-0000-0800-000073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16" name="Text Box 15">
          <a:extLst>
            <a:ext uri="{FF2B5EF4-FFF2-40B4-BE49-F238E27FC236}">
              <a16:creationId xmlns:a16="http://schemas.microsoft.com/office/drawing/2014/main" id="{00000000-0008-0000-0800-000074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17" name="Text Box 15">
          <a:extLst>
            <a:ext uri="{FF2B5EF4-FFF2-40B4-BE49-F238E27FC236}">
              <a16:creationId xmlns:a16="http://schemas.microsoft.com/office/drawing/2014/main" id="{00000000-0008-0000-0800-000075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18" name="Text Box 15">
          <a:extLst>
            <a:ext uri="{FF2B5EF4-FFF2-40B4-BE49-F238E27FC236}">
              <a16:creationId xmlns:a16="http://schemas.microsoft.com/office/drawing/2014/main" id="{00000000-0008-0000-0800-000076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19" name="Text Box 15">
          <a:extLst>
            <a:ext uri="{FF2B5EF4-FFF2-40B4-BE49-F238E27FC236}">
              <a16:creationId xmlns:a16="http://schemas.microsoft.com/office/drawing/2014/main" id="{00000000-0008-0000-0800-00007700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20" name="Text Box 15">
          <a:extLst>
            <a:ext uri="{FF2B5EF4-FFF2-40B4-BE49-F238E27FC236}">
              <a16:creationId xmlns:a16="http://schemas.microsoft.com/office/drawing/2014/main" id="{00000000-0008-0000-0800-00007800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21" name="Text Box 15">
          <a:extLst>
            <a:ext uri="{FF2B5EF4-FFF2-40B4-BE49-F238E27FC236}">
              <a16:creationId xmlns:a16="http://schemas.microsoft.com/office/drawing/2014/main" id="{00000000-0008-0000-0800-00007900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22" name="Text Box 15">
          <a:extLst>
            <a:ext uri="{FF2B5EF4-FFF2-40B4-BE49-F238E27FC236}">
              <a16:creationId xmlns:a16="http://schemas.microsoft.com/office/drawing/2014/main" id="{00000000-0008-0000-0800-00007A00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23" name="Text Box 15">
          <a:extLst>
            <a:ext uri="{FF2B5EF4-FFF2-40B4-BE49-F238E27FC236}">
              <a16:creationId xmlns:a16="http://schemas.microsoft.com/office/drawing/2014/main" id="{00000000-0008-0000-0800-00007B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24" name="Text Box 15">
          <a:extLst>
            <a:ext uri="{FF2B5EF4-FFF2-40B4-BE49-F238E27FC236}">
              <a16:creationId xmlns:a16="http://schemas.microsoft.com/office/drawing/2014/main" id="{00000000-0008-0000-0800-00007C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25" name="Text Box 15">
          <a:extLst>
            <a:ext uri="{FF2B5EF4-FFF2-40B4-BE49-F238E27FC236}">
              <a16:creationId xmlns:a16="http://schemas.microsoft.com/office/drawing/2014/main" id="{00000000-0008-0000-0800-00007D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26" name="Text Box 15">
          <a:extLst>
            <a:ext uri="{FF2B5EF4-FFF2-40B4-BE49-F238E27FC236}">
              <a16:creationId xmlns:a16="http://schemas.microsoft.com/office/drawing/2014/main" id="{00000000-0008-0000-0800-00007E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27" name="Text Box 15">
          <a:extLst>
            <a:ext uri="{FF2B5EF4-FFF2-40B4-BE49-F238E27FC236}">
              <a16:creationId xmlns:a16="http://schemas.microsoft.com/office/drawing/2014/main" id="{00000000-0008-0000-0800-00007F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28" name="Text Box 15">
          <a:extLst>
            <a:ext uri="{FF2B5EF4-FFF2-40B4-BE49-F238E27FC236}">
              <a16:creationId xmlns:a16="http://schemas.microsoft.com/office/drawing/2014/main" id="{00000000-0008-0000-0800-000080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29" name="Text Box 15">
          <a:extLst>
            <a:ext uri="{FF2B5EF4-FFF2-40B4-BE49-F238E27FC236}">
              <a16:creationId xmlns:a16="http://schemas.microsoft.com/office/drawing/2014/main" id="{00000000-0008-0000-0800-000081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30" name="Text Box 15">
          <a:extLst>
            <a:ext uri="{FF2B5EF4-FFF2-40B4-BE49-F238E27FC236}">
              <a16:creationId xmlns:a16="http://schemas.microsoft.com/office/drawing/2014/main" id="{00000000-0008-0000-0800-000082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31" name="Text Box 15">
          <a:extLst>
            <a:ext uri="{FF2B5EF4-FFF2-40B4-BE49-F238E27FC236}">
              <a16:creationId xmlns:a16="http://schemas.microsoft.com/office/drawing/2014/main" id="{00000000-0008-0000-0800-000083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32" name="Text Box 15">
          <a:extLst>
            <a:ext uri="{FF2B5EF4-FFF2-40B4-BE49-F238E27FC236}">
              <a16:creationId xmlns:a16="http://schemas.microsoft.com/office/drawing/2014/main" id="{00000000-0008-0000-0800-000084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33" name="Text Box 15">
          <a:extLst>
            <a:ext uri="{FF2B5EF4-FFF2-40B4-BE49-F238E27FC236}">
              <a16:creationId xmlns:a16="http://schemas.microsoft.com/office/drawing/2014/main" id="{00000000-0008-0000-0800-000085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34" name="Text Box 15">
          <a:extLst>
            <a:ext uri="{FF2B5EF4-FFF2-40B4-BE49-F238E27FC236}">
              <a16:creationId xmlns:a16="http://schemas.microsoft.com/office/drawing/2014/main" id="{00000000-0008-0000-0800-000086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35" name="Text Box 15">
          <a:extLst>
            <a:ext uri="{FF2B5EF4-FFF2-40B4-BE49-F238E27FC236}">
              <a16:creationId xmlns:a16="http://schemas.microsoft.com/office/drawing/2014/main" id="{00000000-0008-0000-0800-000087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36" name="Text Box 15">
          <a:extLst>
            <a:ext uri="{FF2B5EF4-FFF2-40B4-BE49-F238E27FC236}">
              <a16:creationId xmlns:a16="http://schemas.microsoft.com/office/drawing/2014/main" id="{00000000-0008-0000-0800-000088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37" name="Text Box 15">
          <a:extLst>
            <a:ext uri="{FF2B5EF4-FFF2-40B4-BE49-F238E27FC236}">
              <a16:creationId xmlns:a16="http://schemas.microsoft.com/office/drawing/2014/main" id="{00000000-0008-0000-0800-00008900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38" name="Text Box 15">
          <a:extLst>
            <a:ext uri="{FF2B5EF4-FFF2-40B4-BE49-F238E27FC236}">
              <a16:creationId xmlns:a16="http://schemas.microsoft.com/office/drawing/2014/main" id="{00000000-0008-0000-0800-00008A00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39" name="Text Box 15">
          <a:extLst>
            <a:ext uri="{FF2B5EF4-FFF2-40B4-BE49-F238E27FC236}">
              <a16:creationId xmlns:a16="http://schemas.microsoft.com/office/drawing/2014/main" id="{00000000-0008-0000-0800-00008B00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40" name="Text Box 15">
          <a:extLst>
            <a:ext uri="{FF2B5EF4-FFF2-40B4-BE49-F238E27FC236}">
              <a16:creationId xmlns:a16="http://schemas.microsoft.com/office/drawing/2014/main" id="{00000000-0008-0000-0800-00008C00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41" name="Text Box 15">
          <a:extLst>
            <a:ext uri="{FF2B5EF4-FFF2-40B4-BE49-F238E27FC236}">
              <a16:creationId xmlns:a16="http://schemas.microsoft.com/office/drawing/2014/main" id="{00000000-0008-0000-0800-00008D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42" name="Text Box 15">
          <a:extLst>
            <a:ext uri="{FF2B5EF4-FFF2-40B4-BE49-F238E27FC236}">
              <a16:creationId xmlns:a16="http://schemas.microsoft.com/office/drawing/2014/main" id="{00000000-0008-0000-0800-00008E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43" name="Text Box 15">
          <a:extLst>
            <a:ext uri="{FF2B5EF4-FFF2-40B4-BE49-F238E27FC236}">
              <a16:creationId xmlns:a16="http://schemas.microsoft.com/office/drawing/2014/main" id="{00000000-0008-0000-0800-00008F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44" name="Text Box 15">
          <a:extLst>
            <a:ext uri="{FF2B5EF4-FFF2-40B4-BE49-F238E27FC236}">
              <a16:creationId xmlns:a16="http://schemas.microsoft.com/office/drawing/2014/main" id="{00000000-0008-0000-0800-000090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45" name="Text Box 15">
          <a:extLst>
            <a:ext uri="{FF2B5EF4-FFF2-40B4-BE49-F238E27FC236}">
              <a16:creationId xmlns:a16="http://schemas.microsoft.com/office/drawing/2014/main" id="{00000000-0008-0000-0800-000091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46" name="Text Box 15">
          <a:extLst>
            <a:ext uri="{FF2B5EF4-FFF2-40B4-BE49-F238E27FC236}">
              <a16:creationId xmlns:a16="http://schemas.microsoft.com/office/drawing/2014/main" id="{00000000-0008-0000-0800-000092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47" name="Text Box 15">
          <a:extLst>
            <a:ext uri="{FF2B5EF4-FFF2-40B4-BE49-F238E27FC236}">
              <a16:creationId xmlns:a16="http://schemas.microsoft.com/office/drawing/2014/main" id="{00000000-0008-0000-0800-000093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48" name="Text Box 15">
          <a:extLst>
            <a:ext uri="{FF2B5EF4-FFF2-40B4-BE49-F238E27FC236}">
              <a16:creationId xmlns:a16="http://schemas.microsoft.com/office/drawing/2014/main" id="{00000000-0008-0000-0800-000094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49" name="Text Box 15">
          <a:extLst>
            <a:ext uri="{FF2B5EF4-FFF2-40B4-BE49-F238E27FC236}">
              <a16:creationId xmlns:a16="http://schemas.microsoft.com/office/drawing/2014/main" id="{00000000-0008-0000-0800-000095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50" name="Text Box 15">
          <a:extLst>
            <a:ext uri="{FF2B5EF4-FFF2-40B4-BE49-F238E27FC236}">
              <a16:creationId xmlns:a16="http://schemas.microsoft.com/office/drawing/2014/main" id="{00000000-0008-0000-0800-000096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51" name="Text Box 15">
          <a:extLst>
            <a:ext uri="{FF2B5EF4-FFF2-40B4-BE49-F238E27FC236}">
              <a16:creationId xmlns:a16="http://schemas.microsoft.com/office/drawing/2014/main" id="{00000000-0008-0000-0800-000097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52" name="Text Box 15">
          <a:extLst>
            <a:ext uri="{FF2B5EF4-FFF2-40B4-BE49-F238E27FC236}">
              <a16:creationId xmlns:a16="http://schemas.microsoft.com/office/drawing/2014/main" id="{00000000-0008-0000-0800-000098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53" name="Text Box 15">
          <a:extLst>
            <a:ext uri="{FF2B5EF4-FFF2-40B4-BE49-F238E27FC236}">
              <a16:creationId xmlns:a16="http://schemas.microsoft.com/office/drawing/2014/main" id="{00000000-0008-0000-0800-000099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54" name="Text Box 15">
          <a:extLst>
            <a:ext uri="{FF2B5EF4-FFF2-40B4-BE49-F238E27FC236}">
              <a16:creationId xmlns:a16="http://schemas.microsoft.com/office/drawing/2014/main" id="{00000000-0008-0000-0800-00009A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55" name="Text Box 15">
          <a:extLst>
            <a:ext uri="{FF2B5EF4-FFF2-40B4-BE49-F238E27FC236}">
              <a16:creationId xmlns:a16="http://schemas.microsoft.com/office/drawing/2014/main" id="{00000000-0008-0000-0800-00009B00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56" name="Text Box 15">
          <a:extLst>
            <a:ext uri="{FF2B5EF4-FFF2-40B4-BE49-F238E27FC236}">
              <a16:creationId xmlns:a16="http://schemas.microsoft.com/office/drawing/2014/main" id="{00000000-0008-0000-0800-00009C00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57" name="Text Box 15">
          <a:extLst>
            <a:ext uri="{FF2B5EF4-FFF2-40B4-BE49-F238E27FC236}">
              <a16:creationId xmlns:a16="http://schemas.microsoft.com/office/drawing/2014/main" id="{00000000-0008-0000-0800-00009D00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58" name="Text Box 15">
          <a:extLst>
            <a:ext uri="{FF2B5EF4-FFF2-40B4-BE49-F238E27FC236}">
              <a16:creationId xmlns:a16="http://schemas.microsoft.com/office/drawing/2014/main" id="{00000000-0008-0000-0800-00009E00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59" name="Text Box 15">
          <a:extLst>
            <a:ext uri="{FF2B5EF4-FFF2-40B4-BE49-F238E27FC236}">
              <a16:creationId xmlns:a16="http://schemas.microsoft.com/office/drawing/2014/main" id="{00000000-0008-0000-0800-00009F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60" name="Text Box 15">
          <a:extLst>
            <a:ext uri="{FF2B5EF4-FFF2-40B4-BE49-F238E27FC236}">
              <a16:creationId xmlns:a16="http://schemas.microsoft.com/office/drawing/2014/main" id="{00000000-0008-0000-0800-0000A0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61" name="Text Box 15">
          <a:extLst>
            <a:ext uri="{FF2B5EF4-FFF2-40B4-BE49-F238E27FC236}">
              <a16:creationId xmlns:a16="http://schemas.microsoft.com/office/drawing/2014/main" id="{00000000-0008-0000-0800-0000A1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62" name="Text Box 15">
          <a:extLst>
            <a:ext uri="{FF2B5EF4-FFF2-40B4-BE49-F238E27FC236}">
              <a16:creationId xmlns:a16="http://schemas.microsoft.com/office/drawing/2014/main" id="{00000000-0008-0000-0800-0000A2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63" name="Text Box 15">
          <a:extLst>
            <a:ext uri="{FF2B5EF4-FFF2-40B4-BE49-F238E27FC236}">
              <a16:creationId xmlns:a16="http://schemas.microsoft.com/office/drawing/2014/main" id="{00000000-0008-0000-0800-0000A3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64" name="Text Box 15">
          <a:extLst>
            <a:ext uri="{FF2B5EF4-FFF2-40B4-BE49-F238E27FC236}">
              <a16:creationId xmlns:a16="http://schemas.microsoft.com/office/drawing/2014/main" id="{00000000-0008-0000-0800-0000A4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65" name="Text Box 15">
          <a:extLst>
            <a:ext uri="{FF2B5EF4-FFF2-40B4-BE49-F238E27FC236}">
              <a16:creationId xmlns:a16="http://schemas.microsoft.com/office/drawing/2014/main" id="{00000000-0008-0000-0800-0000A5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66" name="Text Box 15">
          <a:extLst>
            <a:ext uri="{FF2B5EF4-FFF2-40B4-BE49-F238E27FC236}">
              <a16:creationId xmlns:a16="http://schemas.microsoft.com/office/drawing/2014/main" id="{00000000-0008-0000-0800-0000A6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67" name="Text Box 15">
          <a:extLst>
            <a:ext uri="{FF2B5EF4-FFF2-40B4-BE49-F238E27FC236}">
              <a16:creationId xmlns:a16="http://schemas.microsoft.com/office/drawing/2014/main" id="{00000000-0008-0000-0800-0000A7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68" name="Text Box 15">
          <a:extLst>
            <a:ext uri="{FF2B5EF4-FFF2-40B4-BE49-F238E27FC236}">
              <a16:creationId xmlns:a16="http://schemas.microsoft.com/office/drawing/2014/main" id="{00000000-0008-0000-0800-0000A8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69" name="Text Box 15">
          <a:extLst>
            <a:ext uri="{FF2B5EF4-FFF2-40B4-BE49-F238E27FC236}">
              <a16:creationId xmlns:a16="http://schemas.microsoft.com/office/drawing/2014/main" id="{00000000-0008-0000-0800-0000A9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70" name="Text Box 15">
          <a:extLst>
            <a:ext uri="{FF2B5EF4-FFF2-40B4-BE49-F238E27FC236}">
              <a16:creationId xmlns:a16="http://schemas.microsoft.com/office/drawing/2014/main" id="{00000000-0008-0000-0800-0000AA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71" name="Text Box 15">
          <a:extLst>
            <a:ext uri="{FF2B5EF4-FFF2-40B4-BE49-F238E27FC236}">
              <a16:creationId xmlns:a16="http://schemas.microsoft.com/office/drawing/2014/main" id="{00000000-0008-0000-0800-0000AB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72" name="Text Box 15">
          <a:extLst>
            <a:ext uri="{FF2B5EF4-FFF2-40B4-BE49-F238E27FC236}">
              <a16:creationId xmlns:a16="http://schemas.microsoft.com/office/drawing/2014/main" id="{00000000-0008-0000-0800-0000AC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73" name="Text Box 15">
          <a:extLst>
            <a:ext uri="{FF2B5EF4-FFF2-40B4-BE49-F238E27FC236}">
              <a16:creationId xmlns:a16="http://schemas.microsoft.com/office/drawing/2014/main" id="{00000000-0008-0000-0800-0000AD00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74" name="Text Box 15">
          <a:extLst>
            <a:ext uri="{FF2B5EF4-FFF2-40B4-BE49-F238E27FC236}">
              <a16:creationId xmlns:a16="http://schemas.microsoft.com/office/drawing/2014/main" id="{00000000-0008-0000-0800-0000AE00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75" name="Text Box 15">
          <a:extLst>
            <a:ext uri="{FF2B5EF4-FFF2-40B4-BE49-F238E27FC236}">
              <a16:creationId xmlns:a16="http://schemas.microsoft.com/office/drawing/2014/main" id="{00000000-0008-0000-0800-0000AF00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76" name="Text Box 15">
          <a:extLst>
            <a:ext uri="{FF2B5EF4-FFF2-40B4-BE49-F238E27FC236}">
              <a16:creationId xmlns:a16="http://schemas.microsoft.com/office/drawing/2014/main" id="{00000000-0008-0000-0800-0000B000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77" name="Text Box 15">
          <a:extLst>
            <a:ext uri="{FF2B5EF4-FFF2-40B4-BE49-F238E27FC236}">
              <a16:creationId xmlns:a16="http://schemas.microsoft.com/office/drawing/2014/main" id="{00000000-0008-0000-0800-0000B1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78" name="Text Box 15">
          <a:extLst>
            <a:ext uri="{FF2B5EF4-FFF2-40B4-BE49-F238E27FC236}">
              <a16:creationId xmlns:a16="http://schemas.microsoft.com/office/drawing/2014/main" id="{00000000-0008-0000-0800-0000B2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79" name="Text Box 15">
          <a:extLst>
            <a:ext uri="{FF2B5EF4-FFF2-40B4-BE49-F238E27FC236}">
              <a16:creationId xmlns:a16="http://schemas.microsoft.com/office/drawing/2014/main" id="{00000000-0008-0000-0800-0000B3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80" name="Text Box 15">
          <a:extLst>
            <a:ext uri="{FF2B5EF4-FFF2-40B4-BE49-F238E27FC236}">
              <a16:creationId xmlns:a16="http://schemas.microsoft.com/office/drawing/2014/main" id="{00000000-0008-0000-0800-0000B4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81" name="Text Box 15">
          <a:extLst>
            <a:ext uri="{FF2B5EF4-FFF2-40B4-BE49-F238E27FC236}">
              <a16:creationId xmlns:a16="http://schemas.microsoft.com/office/drawing/2014/main" id="{00000000-0008-0000-0800-0000B5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82" name="Text Box 15">
          <a:extLst>
            <a:ext uri="{FF2B5EF4-FFF2-40B4-BE49-F238E27FC236}">
              <a16:creationId xmlns:a16="http://schemas.microsoft.com/office/drawing/2014/main" id="{00000000-0008-0000-0800-0000B6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83" name="Text Box 15">
          <a:extLst>
            <a:ext uri="{FF2B5EF4-FFF2-40B4-BE49-F238E27FC236}">
              <a16:creationId xmlns:a16="http://schemas.microsoft.com/office/drawing/2014/main" id="{00000000-0008-0000-0800-0000B7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84" name="Text Box 15">
          <a:extLst>
            <a:ext uri="{FF2B5EF4-FFF2-40B4-BE49-F238E27FC236}">
              <a16:creationId xmlns:a16="http://schemas.microsoft.com/office/drawing/2014/main" id="{00000000-0008-0000-0800-0000B8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85" name="Text Box 15">
          <a:extLst>
            <a:ext uri="{FF2B5EF4-FFF2-40B4-BE49-F238E27FC236}">
              <a16:creationId xmlns:a16="http://schemas.microsoft.com/office/drawing/2014/main" id="{00000000-0008-0000-0800-0000B9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86" name="Text Box 15">
          <a:extLst>
            <a:ext uri="{FF2B5EF4-FFF2-40B4-BE49-F238E27FC236}">
              <a16:creationId xmlns:a16="http://schemas.microsoft.com/office/drawing/2014/main" id="{00000000-0008-0000-0800-0000BA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87" name="Text Box 15">
          <a:extLst>
            <a:ext uri="{FF2B5EF4-FFF2-40B4-BE49-F238E27FC236}">
              <a16:creationId xmlns:a16="http://schemas.microsoft.com/office/drawing/2014/main" id="{00000000-0008-0000-0800-0000BB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88" name="Text Box 15">
          <a:extLst>
            <a:ext uri="{FF2B5EF4-FFF2-40B4-BE49-F238E27FC236}">
              <a16:creationId xmlns:a16="http://schemas.microsoft.com/office/drawing/2014/main" id="{00000000-0008-0000-0800-0000BC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89" name="Text Box 15">
          <a:extLst>
            <a:ext uri="{FF2B5EF4-FFF2-40B4-BE49-F238E27FC236}">
              <a16:creationId xmlns:a16="http://schemas.microsoft.com/office/drawing/2014/main" id="{00000000-0008-0000-0800-0000BD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90" name="Text Box 15">
          <a:extLst>
            <a:ext uri="{FF2B5EF4-FFF2-40B4-BE49-F238E27FC236}">
              <a16:creationId xmlns:a16="http://schemas.microsoft.com/office/drawing/2014/main" id="{00000000-0008-0000-0800-0000BE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91" name="Text Box 15">
          <a:extLst>
            <a:ext uri="{FF2B5EF4-FFF2-40B4-BE49-F238E27FC236}">
              <a16:creationId xmlns:a16="http://schemas.microsoft.com/office/drawing/2014/main" id="{00000000-0008-0000-0800-0000BF00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92" name="Text Box 15">
          <a:extLst>
            <a:ext uri="{FF2B5EF4-FFF2-40B4-BE49-F238E27FC236}">
              <a16:creationId xmlns:a16="http://schemas.microsoft.com/office/drawing/2014/main" id="{00000000-0008-0000-0800-0000C000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93" name="Text Box 15">
          <a:extLst>
            <a:ext uri="{FF2B5EF4-FFF2-40B4-BE49-F238E27FC236}">
              <a16:creationId xmlns:a16="http://schemas.microsoft.com/office/drawing/2014/main" id="{00000000-0008-0000-0800-0000C100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94" name="Text Box 15">
          <a:extLst>
            <a:ext uri="{FF2B5EF4-FFF2-40B4-BE49-F238E27FC236}">
              <a16:creationId xmlns:a16="http://schemas.microsoft.com/office/drawing/2014/main" id="{00000000-0008-0000-0800-0000C200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95" name="Text Box 15">
          <a:extLst>
            <a:ext uri="{FF2B5EF4-FFF2-40B4-BE49-F238E27FC236}">
              <a16:creationId xmlns:a16="http://schemas.microsoft.com/office/drawing/2014/main" id="{00000000-0008-0000-0800-0000C3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96" name="Text Box 15">
          <a:extLst>
            <a:ext uri="{FF2B5EF4-FFF2-40B4-BE49-F238E27FC236}">
              <a16:creationId xmlns:a16="http://schemas.microsoft.com/office/drawing/2014/main" id="{00000000-0008-0000-0800-0000C4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97" name="Text Box 15">
          <a:extLst>
            <a:ext uri="{FF2B5EF4-FFF2-40B4-BE49-F238E27FC236}">
              <a16:creationId xmlns:a16="http://schemas.microsoft.com/office/drawing/2014/main" id="{00000000-0008-0000-0800-0000C5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98" name="Text Box 15">
          <a:extLst>
            <a:ext uri="{FF2B5EF4-FFF2-40B4-BE49-F238E27FC236}">
              <a16:creationId xmlns:a16="http://schemas.microsoft.com/office/drawing/2014/main" id="{00000000-0008-0000-0800-0000C6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99" name="Text Box 15">
          <a:extLst>
            <a:ext uri="{FF2B5EF4-FFF2-40B4-BE49-F238E27FC236}">
              <a16:creationId xmlns:a16="http://schemas.microsoft.com/office/drawing/2014/main" id="{00000000-0008-0000-0800-0000C7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00" name="Text Box 15">
          <a:extLst>
            <a:ext uri="{FF2B5EF4-FFF2-40B4-BE49-F238E27FC236}">
              <a16:creationId xmlns:a16="http://schemas.microsoft.com/office/drawing/2014/main" id="{00000000-0008-0000-0800-0000C8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01" name="Text Box 15">
          <a:extLst>
            <a:ext uri="{FF2B5EF4-FFF2-40B4-BE49-F238E27FC236}">
              <a16:creationId xmlns:a16="http://schemas.microsoft.com/office/drawing/2014/main" id="{00000000-0008-0000-0800-0000C9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02" name="Text Box 15">
          <a:extLst>
            <a:ext uri="{FF2B5EF4-FFF2-40B4-BE49-F238E27FC236}">
              <a16:creationId xmlns:a16="http://schemas.microsoft.com/office/drawing/2014/main" id="{00000000-0008-0000-0800-0000CA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03" name="Text Box 15">
          <a:extLst>
            <a:ext uri="{FF2B5EF4-FFF2-40B4-BE49-F238E27FC236}">
              <a16:creationId xmlns:a16="http://schemas.microsoft.com/office/drawing/2014/main" id="{00000000-0008-0000-0800-0000CB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04" name="Text Box 15">
          <a:extLst>
            <a:ext uri="{FF2B5EF4-FFF2-40B4-BE49-F238E27FC236}">
              <a16:creationId xmlns:a16="http://schemas.microsoft.com/office/drawing/2014/main" id="{00000000-0008-0000-0800-0000CC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05" name="Text Box 15">
          <a:extLst>
            <a:ext uri="{FF2B5EF4-FFF2-40B4-BE49-F238E27FC236}">
              <a16:creationId xmlns:a16="http://schemas.microsoft.com/office/drawing/2014/main" id="{00000000-0008-0000-0800-0000CD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06" name="Text Box 15">
          <a:extLst>
            <a:ext uri="{FF2B5EF4-FFF2-40B4-BE49-F238E27FC236}">
              <a16:creationId xmlns:a16="http://schemas.microsoft.com/office/drawing/2014/main" id="{00000000-0008-0000-0800-0000CE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07" name="Text Box 15">
          <a:extLst>
            <a:ext uri="{FF2B5EF4-FFF2-40B4-BE49-F238E27FC236}">
              <a16:creationId xmlns:a16="http://schemas.microsoft.com/office/drawing/2014/main" id="{00000000-0008-0000-0800-0000CF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08" name="Text Box 15">
          <a:extLst>
            <a:ext uri="{FF2B5EF4-FFF2-40B4-BE49-F238E27FC236}">
              <a16:creationId xmlns:a16="http://schemas.microsoft.com/office/drawing/2014/main" id="{00000000-0008-0000-0800-0000D0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09" name="Text Box 15">
          <a:extLst>
            <a:ext uri="{FF2B5EF4-FFF2-40B4-BE49-F238E27FC236}">
              <a16:creationId xmlns:a16="http://schemas.microsoft.com/office/drawing/2014/main" id="{00000000-0008-0000-0800-0000D100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10" name="Text Box 15">
          <a:extLst>
            <a:ext uri="{FF2B5EF4-FFF2-40B4-BE49-F238E27FC236}">
              <a16:creationId xmlns:a16="http://schemas.microsoft.com/office/drawing/2014/main" id="{00000000-0008-0000-0800-0000D200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11" name="Text Box 15">
          <a:extLst>
            <a:ext uri="{FF2B5EF4-FFF2-40B4-BE49-F238E27FC236}">
              <a16:creationId xmlns:a16="http://schemas.microsoft.com/office/drawing/2014/main" id="{00000000-0008-0000-0800-0000D300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12" name="Text Box 15">
          <a:extLst>
            <a:ext uri="{FF2B5EF4-FFF2-40B4-BE49-F238E27FC236}">
              <a16:creationId xmlns:a16="http://schemas.microsoft.com/office/drawing/2014/main" id="{00000000-0008-0000-0800-0000D400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13" name="Text Box 15">
          <a:extLst>
            <a:ext uri="{FF2B5EF4-FFF2-40B4-BE49-F238E27FC236}">
              <a16:creationId xmlns:a16="http://schemas.microsoft.com/office/drawing/2014/main" id="{00000000-0008-0000-0800-0000D5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14" name="Text Box 15">
          <a:extLst>
            <a:ext uri="{FF2B5EF4-FFF2-40B4-BE49-F238E27FC236}">
              <a16:creationId xmlns:a16="http://schemas.microsoft.com/office/drawing/2014/main" id="{00000000-0008-0000-0800-0000D6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15" name="Text Box 15">
          <a:extLst>
            <a:ext uri="{FF2B5EF4-FFF2-40B4-BE49-F238E27FC236}">
              <a16:creationId xmlns:a16="http://schemas.microsoft.com/office/drawing/2014/main" id="{00000000-0008-0000-0800-0000D7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16" name="Text Box 15">
          <a:extLst>
            <a:ext uri="{FF2B5EF4-FFF2-40B4-BE49-F238E27FC236}">
              <a16:creationId xmlns:a16="http://schemas.microsoft.com/office/drawing/2014/main" id="{00000000-0008-0000-0800-0000D8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17" name="Text Box 15">
          <a:extLst>
            <a:ext uri="{FF2B5EF4-FFF2-40B4-BE49-F238E27FC236}">
              <a16:creationId xmlns:a16="http://schemas.microsoft.com/office/drawing/2014/main" id="{00000000-0008-0000-0800-0000D9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18" name="Text Box 15">
          <a:extLst>
            <a:ext uri="{FF2B5EF4-FFF2-40B4-BE49-F238E27FC236}">
              <a16:creationId xmlns:a16="http://schemas.microsoft.com/office/drawing/2014/main" id="{00000000-0008-0000-0800-0000DA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19" name="Text Box 15">
          <a:extLst>
            <a:ext uri="{FF2B5EF4-FFF2-40B4-BE49-F238E27FC236}">
              <a16:creationId xmlns:a16="http://schemas.microsoft.com/office/drawing/2014/main" id="{00000000-0008-0000-0800-0000DB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20" name="Text Box 15">
          <a:extLst>
            <a:ext uri="{FF2B5EF4-FFF2-40B4-BE49-F238E27FC236}">
              <a16:creationId xmlns:a16="http://schemas.microsoft.com/office/drawing/2014/main" id="{00000000-0008-0000-0800-0000DC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21" name="Text Box 15">
          <a:extLst>
            <a:ext uri="{FF2B5EF4-FFF2-40B4-BE49-F238E27FC236}">
              <a16:creationId xmlns:a16="http://schemas.microsoft.com/office/drawing/2014/main" id="{00000000-0008-0000-0800-0000DD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22" name="Text Box 15">
          <a:extLst>
            <a:ext uri="{FF2B5EF4-FFF2-40B4-BE49-F238E27FC236}">
              <a16:creationId xmlns:a16="http://schemas.microsoft.com/office/drawing/2014/main" id="{00000000-0008-0000-0800-0000DE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23" name="Text Box 15">
          <a:extLst>
            <a:ext uri="{FF2B5EF4-FFF2-40B4-BE49-F238E27FC236}">
              <a16:creationId xmlns:a16="http://schemas.microsoft.com/office/drawing/2014/main" id="{00000000-0008-0000-0800-0000DF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24" name="Text Box 15">
          <a:extLst>
            <a:ext uri="{FF2B5EF4-FFF2-40B4-BE49-F238E27FC236}">
              <a16:creationId xmlns:a16="http://schemas.microsoft.com/office/drawing/2014/main" id="{00000000-0008-0000-0800-0000E0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25" name="Text Box 15">
          <a:extLst>
            <a:ext uri="{FF2B5EF4-FFF2-40B4-BE49-F238E27FC236}">
              <a16:creationId xmlns:a16="http://schemas.microsoft.com/office/drawing/2014/main" id="{00000000-0008-0000-0800-0000E1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26" name="Text Box 15">
          <a:extLst>
            <a:ext uri="{FF2B5EF4-FFF2-40B4-BE49-F238E27FC236}">
              <a16:creationId xmlns:a16="http://schemas.microsoft.com/office/drawing/2014/main" id="{00000000-0008-0000-0800-0000E2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27" name="Text Box 15">
          <a:extLst>
            <a:ext uri="{FF2B5EF4-FFF2-40B4-BE49-F238E27FC236}">
              <a16:creationId xmlns:a16="http://schemas.microsoft.com/office/drawing/2014/main" id="{00000000-0008-0000-0800-0000E300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28" name="Text Box 15">
          <a:extLst>
            <a:ext uri="{FF2B5EF4-FFF2-40B4-BE49-F238E27FC236}">
              <a16:creationId xmlns:a16="http://schemas.microsoft.com/office/drawing/2014/main" id="{00000000-0008-0000-0800-0000E400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29" name="Text Box 15">
          <a:extLst>
            <a:ext uri="{FF2B5EF4-FFF2-40B4-BE49-F238E27FC236}">
              <a16:creationId xmlns:a16="http://schemas.microsoft.com/office/drawing/2014/main" id="{00000000-0008-0000-0800-0000E500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30" name="Text Box 15">
          <a:extLst>
            <a:ext uri="{FF2B5EF4-FFF2-40B4-BE49-F238E27FC236}">
              <a16:creationId xmlns:a16="http://schemas.microsoft.com/office/drawing/2014/main" id="{00000000-0008-0000-0800-0000E600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31" name="Text Box 15">
          <a:extLst>
            <a:ext uri="{FF2B5EF4-FFF2-40B4-BE49-F238E27FC236}">
              <a16:creationId xmlns:a16="http://schemas.microsoft.com/office/drawing/2014/main" id="{00000000-0008-0000-0800-0000E7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32" name="Text Box 15">
          <a:extLst>
            <a:ext uri="{FF2B5EF4-FFF2-40B4-BE49-F238E27FC236}">
              <a16:creationId xmlns:a16="http://schemas.microsoft.com/office/drawing/2014/main" id="{00000000-0008-0000-0800-0000E8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33" name="Text Box 15">
          <a:extLst>
            <a:ext uri="{FF2B5EF4-FFF2-40B4-BE49-F238E27FC236}">
              <a16:creationId xmlns:a16="http://schemas.microsoft.com/office/drawing/2014/main" id="{00000000-0008-0000-0800-0000E9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34" name="Text Box 15">
          <a:extLst>
            <a:ext uri="{FF2B5EF4-FFF2-40B4-BE49-F238E27FC236}">
              <a16:creationId xmlns:a16="http://schemas.microsoft.com/office/drawing/2014/main" id="{00000000-0008-0000-0800-0000EA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35" name="Text Box 15">
          <a:extLst>
            <a:ext uri="{FF2B5EF4-FFF2-40B4-BE49-F238E27FC236}">
              <a16:creationId xmlns:a16="http://schemas.microsoft.com/office/drawing/2014/main" id="{00000000-0008-0000-0800-0000EB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36" name="Text Box 15">
          <a:extLst>
            <a:ext uri="{FF2B5EF4-FFF2-40B4-BE49-F238E27FC236}">
              <a16:creationId xmlns:a16="http://schemas.microsoft.com/office/drawing/2014/main" id="{00000000-0008-0000-0800-0000EC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37" name="Text Box 15">
          <a:extLst>
            <a:ext uri="{FF2B5EF4-FFF2-40B4-BE49-F238E27FC236}">
              <a16:creationId xmlns:a16="http://schemas.microsoft.com/office/drawing/2014/main" id="{00000000-0008-0000-0800-0000ED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38" name="Text Box 15">
          <a:extLst>
            <a:ext uri="{FF2B5EF4-FFF2-40B4-BE49-F238E27FC236}">
              <a16:creationId xmlns:a16="http://schemas.microsoft.com/office/drawing/2014/main" id="{00000000-0008-0000-0800-0000EE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39" name="Text Box 15">
          <a:extLst>
            <a:ext uri="{FF2B5EF4-FFF2-40B4-BE49-F238E27FC236}">
              <a16:creationId xmlns:a16="http://schemas.microsoft.com/office/drawing/2014/main" id="{00000000-0008-0000-0800-0000EF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40" name="Text Box 15">
          <a:extLst>
            <a:ext uri="{FF2B5EF4-FFF2-40B4-BE49-F238E27FC236}">
              <a16:creationId xmlns:a16="http://schemas.microsoft.com/office/drawing/2014/main" id="{00000000-0008-0000-0800-0000F0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41" name="Text Box 15">
          <a:extLst>
            <a:ext uri="{FF2B5EF4-FFF2-40B4-BE49-F238E27FC236}">
              <a16:creationId xmlns:a16="http://schemas.microsoft.com/office/drawing/2014/main" id="{00000000-0008-0000-0800-0000F1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42" name="Text Box 15">
          <a:extLst>
            <a:ext uri="{FF2B5EF4-FFF2-40B4-BE49-F238E27FC236}">
              <a16:creationId xmlns:a16="http://schemas.microsoft.com/office/drawing/2014/main" id="{00000000-0008-0000-0800-0000F2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43" name="Text Box 15">
          <a:extLst>
            <a:ext uri="{FF2B5EF4-FFF2-40B4-BE49-F238E27FC236}">
              <a16:creationId xmlns:a16="http://schemas.microsoft.com/office/drawing/2014/main" id="{00000000-0008-0000-0800-0000F3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44" name="Text Box 15">
          <a:extLst>
            <a:ext uri="{FF2B5EF4-FFF2-40B4-BE49-F238E27FC236}">
              <a16:creationId xmlns:a16="http://schemas.microsoft.com/office/drawing/2014/main" id="{00000000-0008-0000-0800-0000F400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45" name="Text Box 15">
          <a:extLst>
            <a:ext uri="{FF2B5EF4-FFF2-40B4-BE49-F238E27FC236}">
              <a16:creationId xmlns:a16="http://schemas.microsoft.com/office/drawing/2014/main" id="{00000000-0008-0000-0800-0000F500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46" name="Text Box 15">
          <a:extLst>
            <a:ext uri="{FF2B5EF4-FFF2-40B4-BE49-F238E27FC236}">
              <a16:creationId xmlns:a16="http://schemas.microsoft.com/office/drawing/2014/main" id="{00000000-0008-0000-0800-0000F600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47" name="Text Box 15">
          <a:extLst>
            <a:ext uri="{FF2B5EF4-FFF2-40B4-BE49-F238E27FC236}">
              <a16:creationId xmlns:a16="http://schemas.microsoft.com/office/drawing/2014/main" id="{00000000-0008-0000-0800-0000F700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48" name="Text Box 15">
          <a:extLst>
            <a:ext uri="{FF2B5EF4-FFF2-40B4-BE49-F238E27FC236}">
              <a16:creationId xmlns:a16="http://schemas.microsoft.com/office/drawing/2014/main" id="{00000000-0008-0000-0800-0000F800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49" name="Text Box 15">
          <a:extLst>
            <a:ext uri="{FF2B5EF4-FFF2-40B4-BE49-F238E27FC236}">
              <a16:creationId xmlns:a16="http://schemas.microsoft.com/office/drawing/2014/main" id="{00000000-0008-0000-0800-0000F9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50" name="Text Box 15">
          <a:extLst>
            <a:ext uri="{FF2B5EF4-FFF2-40B4-BE49-F238E27FC236}">
              <a16:creationId xmlns:a16="http://schemas.microsoft.com/office/drawing/2014/main" id="{00000000-0008-0000-0800-0000FA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51" name="Text Box 15">
          <a:extLst>
            <a:ext uri="{FF2B5EF4-FFF2-40B4-BE49-F238E27FC236}">
              <a16:creationId xmlns:a16="http://schemas.microsoft.com/office/drawing/2014/main" id="{00000000-0008-0000-0800-0000FB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52" name="Text Box 15">
          <a:extLst>
            <a:ext uri="{FF2B5EF4-FFF2-40B4-BE49-F238E27FC236}">
              <a16:creationId xmlns:a16="http://schemas.microsoft.com/office/drawing/2014/main" id="{00000000-0008-0000-0800-0000FC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53" name="Text Box 15">
          <a:extLst>
            <a:ext uri="{FF2B5EF4-FFF2-40B4-BE49-F238E27FC236}">
              <a16:creationId xmlns:a16="http://schemas.microsoft.com/office/drawing/2014/main" id="{00000000-0008-0000-0800-0000FD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54" name="Text Box 15">
          <a:extLst>
            <a:ext uri="{FF2B5EF4-FFF2-40B4-BE49-F238E27FC236}">
              <a16:creationId xmlns:a16="http://schemas.microsoft.com/office/drawing/2014/main" id="{00000000-0008-0000-0800-0000FE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55" name="Text Box 15">
          <a:extLst>
            <a:ext uri="{FF2B5EF4-FFF2-40B4-BE49-F238E27FC236}">
              <a16:creationId xmlns:a16="http://schemas.microsoft.com/office/drawing/2014/main" id="{00000000-0008-0000-0800-0000FF00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56" name="Text Box 15">
          <a:extLst>
            <a:ext uri="{FF2B5EF4-FFF2-40B4-BE49-F238E27FC236}">
              <a16:creationId xmlns:a16="http://schemas.microsoft.com/office/drawing/2014/main" id="{00000000-0008-0000-0800-000000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57" name="Text Box 15">
          <a:extLst>
            <a:ext uri="{FF2B5EF4-FFF2-40B4-BE49-F238E27FC236}">
              <a16:creationId xmlns:a16="http://schemas.microsoft.com/office/drawing/2014/main" id="{00000000-0008-0000-0800-000001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58" name="Text Box 15">
          <a:extLst>
            <a:ext uri="{FF2B5EF4-FFF2-40B4-BE49-F238E27FC236}">
              <a16:creationId xmlns:a16="http://schemas.microsoft.com/office/drawing/2014/main" id="{00000000-0008-0000-0800-000002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59" name="Text Box 15">
          <a:extLst>
            <a:ext uri="{FF2B5EF4-FFF2-40B4-BE49-F238E27FC236}">
              <a16:creationId xmlns:a16="http://schemas.microsoft.com/office/drawing/2014/main" id="{00000000-0008-0000-0800-000003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60" name="Text Box 15">
          <a:extLst>
            <a:ext uri="{FF2B5EF4-FFF2-40B4-BE49-F238E27FC236}">
              <a16:creationId xmlns:a16="http://schemas.microsoft.com/office/drawing/2014/main" id="{00000000-0008-0000-0800-000004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61" name="Text Box 15">
          <a:extLst>
            <a:ext uri="{FF2B5EF4-FFF2-40B4-BE49-F238E27FC236}">
              <a16:creationId xmlns:a16="http://schemas.microsoft.com/office/drawing/2014/main" id="{00000000-0008-0000-0800-000005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62" name="Text Box 15">
          <a:extLst>
            <a:ext uri="{FF2B5EF4-FFF2-40B4-BE49-F238E27FC236}">
              <a16:creationId xmlns:a16="http://schemas.microsoft.com/office/drawing/2014/main" id="{00000000-0008-0000-0800-000006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63" name="Text Box 15">
          <a:extLst>
            <a:ext uri="{FF2B5EF4-FFF2-40B4-BE49-F238E27FC236}">
              <a16:creationId xmlns:a16="http://schemas.microsoft.com/office/drawing/2014/main" id="{00000000-0008-0000-0800-000007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64" name="Text Box 15">
          <a:extLst>
            <a:ext uri="{FF2B5EF4-FFF2-40B4-BE49-F238E27FC236}">
              <a16:creationId xmlns:a16="http://schemas.microsoft.com/office/drawing/2014/main" id="{00000000-0008-0000-0800-000008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65" name="Text Box 15">
          <a:extLst>
            <a:ext uri="{FF2B5EF4-FFF2-40B4-BE49-F238E27FC236}">
              <a16:creationId xmlns:a16="http://schemas.microsoft.com/office/drawing/2014/main" id="{00000000-0008-0000-0800-000009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66" name="Text Box 15">
          <a:extLst>
            <a:ext uri="{FF2B5EF4-FFF2-40B4-BE49-F238E27FC236}">
              <a16:creationId xmlns:a16="http://schemas.microsoft.com/office/drawing/2014/main" id="{00000000-0008-0000-0800-00000A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67" name="Text Box 15">
          <a:extLst>
            <a:ext uri="{FF2B5EF4-FFF2-40B4-BE49-F238E27FC236}">
              <a16:creationId xmlns:a16="http://schemas.microsoft.com/office/drawing/2014/main" id="{00000000-0008-0000-0800-00000B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68" name="Text Box 15">
          <a:extLst>
            <a:ext uri="{FF2B5EF4-FFF2-40B4-BE49-F238E27FC236}">
              <a16:creationId xmlns:a16="http://schemas.microsoft.com/office/drawing/2014/main" id="{00000000-0008-0000-0800-00000C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69" name="Text Box 15">
          <a:extLst>
            <a:ext uri="{FF2B5EF4-FFF2-40B4-BE49-F238E27FC236}">
              <a16:creationId xmlns:a16="http://schemas.microsoft.com/office/drawing/2014/main" id="{00000000-0008-0000-0800-00000D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70" name="Text Box 15">
          <a:extLst>
            <a:ext uri="{FF2B5EF4-FFF2-40B4-BE49-F238E27FC236}">
              <a16:creationId xmlns:a16="http://schemas.microsoft.com/office/drawing/2014/main" id="{00000000-0008-0000-0800-00000E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71" name="Text Box 15">
          <a:extLst>
            <a:ext uri="{FF2B5EF4-FFF2-40B4-BE49-F238E27FC236}">
              <a16:creationId xmlns:a16="http://schemas.microsoft.com/office/drawing/2014/main" id="{00000000-0008-0000-0800-00000F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72" name="Text Box 15">
          <a:extLst>
            <a:ext uri="{FF2B5EF4-FFF2-40B4-BE49-F238E27FC236}">
              <a16:creationId xmlns:a16="http://schemas.microsoft.com/office/drawing/2014/main" id="{00000000-0008-0000-0800-000010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73" name="Text Box 15">
          <a:extLst>
            <a:ext uri="{FF2B5EF4-FFF2-40B4-BE49-F238E27FC236}">
              <a16:creationId xmlns:a16="http://schemas.microsoft.com/office/drawing/2014/main" id="{00000000-0008-0000-0800-000011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74" name="Text Box 15">
          <a:extLst>
            <a:ext uri="{FF2B5EF4-FFF2-40B4-BE49-F238E27FC236}">
              <a16:creationId xmlns:a16="http://schemas.microsoft.com/office/drawing/2014/main" id="{00000000-0008-0000-0800-000012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75" name="Text Box 15">
          <a:extLst>
            <a:ext uri="{FF2B5EF4-FFF2-40B4-BE49-F238E27FC236}">
              <a16:creationId xmlns:a16="http://schemas.microsoft.com/office/drawing/2014/main" id="{00000000-0008-0000-0800-000013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76" name="Text Box 15">
          <a:extLst>
            <a:ext uri="{FF2B5EF4-FFF2-40B4-BE49-F238E27FC236}">
              <a16:creationId xmlns:a16="http://schemas.microsoft.com/office/drawing/2014/main" id="{00000000-0008-0000-0800-000014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77" name="Text Box 15">
          <a:extLst>
            <a:ext uri="{FF2B5EF4-FFF2-40B4-BE49-F238E27FC236}">
              <a16:creationId xmlns:a16="http://schemas.microsoft.com/office/drawing/2014/main" id="{00000000-0008-0000-0800-000015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78" name="Text Box 15">
          <a:extLst>
            <a:ext uri="{FF2B5EF4-FFF2-40B4-BE49-F238E27FC236}">
              <a16:creationId xmlns:a16="http://schemas.microsoft.com/office/drawing/2014/main" id="{00000000-0008-0000-0800-000016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79" name="Text Box 15">
          <a:extLst>
            <a:ext uri="{FF2B5EF4-FFF2-40B4-BE49-F238E27FC236}">
              <a16:creationId xmlns:a16="http://schemas.microsoft.com/office/drawing/2014/main" id="{00000000-0008-0000-0800-000017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80" name="Text Box 15">
          <a:extLst>
            <a:ext uri="{FF2B5EF4-FFF2-40B4-BE49-F238E27FC236}">
              <a16:creationId xmlns:a16="http://schemas.microsoft.com/office/drawing/2014/main" id="{00000000-0008-0000-0800-000018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81" name="Text Box 15">
          <a:extLst>
            <a:ext uri="{FF2B5EF4-FFF2-40B4-BE49-F238E27FC236}">
              <a16:creationId xmlns:a16="http://schemas.microsoft.com/office/drawing/2014/main" id="{00000000-0008-0000-0800-000019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82" name="Text Box 15">
          <a:extLst>
            <a:ext uri="{FF2B5EF4-FFF2-40B4-BE49-F238E27FC236}">
              <a16:creationId xmlns:a16="http://schemas.microsoft.com/office/drawing/2014/main" id="{00000000-0008-0000-0800-00001A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83" name="Text Box 15">
          <a:extLst>
            <a:ext uri="{FF2B5EF4-FFF2-40B4-BE49-F238E27FC236}">
              <a16:creationId xmlns:a16="http://schemas.microsoft.com/office/drawing/2014/main" id="{00000000-0008-0000-0800-00001B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84" name="Text Box 15">
          <a:extLst>
            <a:ext uri="{FF2B5EF4-FFF2-40B4-BE49-F238E27FC236}">
              <a16:creationId xmlns:a16="http://schemas.microsoft.com/office/drawing/2014/main" id="{00000000-0008-0000-0800-00001C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85" name="Text Box 15">
          <a:extLst>
            <a:ext uri="{FF2B5EF4-FFF2-40B4-BE49-F238E27FC236}">
              <a16:creationId xmlns:a16="http://schemas.microsoft.com/office/drawing/2014/main" id="{00000000-0008-0000-0800-00001D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86" name="Text Box 15">
          <a:extLst>
            <a:ext uri="{FF2B5EF4-FFF2-40B4-BE49-F238E27FC236}">
              <a16:creationId xmlns:a16="http://schemas.microsoft.com/office/drawing/2014/main" id="{00000000-0008-0000-0800-00001E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87" name="Text Box 15">
          <a:extLst>
            <a:ext uri="{FF2B5EF4-FFF2-40B4-BE49-F238E27FC236}">
              <a16:creationId xmlns:a16="http://schemas.microsoft.com/office/drawing/2014/main" id="{00000000-0008-0000-0800-00001F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88" name="Text Box 15">
          <a:extLst>
            <a:ext uri="{FF2B5EF4-FFF2-40B4-BE49-F238E27FC236}">
              <a16:creationId xmlns:a16="http://schemas.microsoft.com/office/drawing/2014/main" id="{00000000-0008-0000-0800-000020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89" name="Text Box 15">
          <a:extLst>
            <a:ext uri="{FF2B5EF4-FFF2-40B4-BE49-F238E27FC236}">
              <a16:creationId xmlns:a16="http://schemas.microsoft.com/office/drawing/2014/main" id="{00000000-0008-0000-0800-000021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90" name="Text Box 15">
          <a:extLst>
            <a:ext uri="{FF2B5EF4-FFF2-40B4-BE49-F238E27FC236}">
              <a16:creationId xmlns:a16="http://schemas.microsoft.com/office/drawing/2014/main" id="{00000000-0008-0000-0800-000022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91" name="Text Box 15">
          <a:extLst>
            <a:ext uri="{FF2B5EF4-FFF2-40B4-BE49-F238E27FC236}">
              <a16:creationId xmlns:a16="http://schemas.microsoft.com/office/drawing/2014/main" id="{00000000-0008-0000-0800-000023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92" name="Text Box 15">
          <a:extLst>
            <a:ext uri="{FF2B5EF4-FFF2-40B4-BE49-F238E27FC236}">
              <a16:creationId xmlns:a16="http://schemas.microsoft.com/office/drawing/2014/main" id="{00000000-0008-0000-0800-000024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93" name="Text Box 15">
          <a:extLst>
            <a:ext uri="{FF2B5EF4-FFF2-40B4-BE49-F238E27FC236}">
              <a16:creationId xmlns:a16="http://schemas.microsoft.com/office/drawing/2014/main" id="{00000000-0008-0000-0800-000025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94" name="Text Box 15">
          <a:extLst>
            <a:ext uri="{FF2B5EF4-FFF2-40B4-BE49-F238E27FC236}">
              <a16:creationId xmlns:a16="http://schemas.microsoft.com/office/drawing/2014/main" id="{00000000-0008-0000-0800-000026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95" name="Text Box 15">
          <a:extLst>
            <a:ext uri="{FF2B5EF4-FFF2-40B4-BE49-F238E27FC236}">
              <a16:creationId xmlns:a16="http://schemas.microsoft.com/office/drawing/2014/main" id="{00000000-0008-0000-0800-000027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96" name="Text Box 15">
          <a:extLst>
            <a:ext uri="{FF2B5EF4-FFF2-40B4-BE49-F238E27FC236}">
              <a16:creationId xmlns:a16="http://schemas.microsoft.com/office/drawing/2014/main" id="{00000000-0008-0000-0800-000028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97" name="Text Box 15">
          <a:extLst>
            <a:ext uri="{FF2B5EF4-FFF2-40B4-BE49-F238E27FC236}">
              <a16:creationId xmlns:a16="http://schemas.microsoft.com/office/drawing/2014/main" id="{00000000-0008-0000-0800-000029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298" name="Text Box 15">
          <a:extLst>
            <a:ext uri="{FF2B5EF4-FFF2-40B4-BE49-F238E27FC236}">
              <a16:creationId xmlns:a16="http://schemas.microsoft.com/office/drawing/2014/main" id="{00000000-0008-0000-0800-00002A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299" name="Text Box 15">
          <a:extLst>
            <a:ext uri="{FF2B5EF4-FFF2-40B4-BE49-F238E27FC236}">
              <a16:creationId xmlns:a16="http://schemas.microsoft.com/office/drawing/2014/main" id="{00000000-0008-0000-0800-00002B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00" name="Text Box 15">
          <a:extLst>
            <a:ext uri="{FF2B5EF4-FFF2-40B4-BE49-F238E27FC236}">
              <a16:creationId xmlns:a16="http://schemas.microsoft.com/office/drawing/2014/main" id="{00000000-0008-0000-0800-00002C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01" name="Text Box 15">
          <a:extLst>
            <a:ext uri="{FF2B5EF4-FFF2-40B4-BE49-F238E27FC236}">
              <a16:creationId xmlns:a16="http://schemas.microsoft.com/office/drawing/2014/main" id="{00000000-0008-0000-0800-00002D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02" name="Text Box 15">
          <a:extLst>
            <a:ext uri="{FF2B5EF4-FFF2-40B4-BE49-F238E27FC236}">
              <a16:creationId xmlns:a16="http://schemas.microsoft.com/office/drawing/2014/main" id="{00000000-0008-0000-0800-00002E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03" name="Text Box 15">
          <a:extLst>
            <a:ext uri="{FF2B5EF4-FFF2-40B4-BE49-F238E27FC236}">
              <a16:creationId xmlns:a16="http://schemas.microsoft.com/office/drawing/2014/main" id="{00000000-0008-0000-0800-00002F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04" name="Text Box 15">
          <a:extLst>
            <a:ext uri="{FF2B5EF4-FFF2-40B4-BE49-F238E27FC236}">
              <a16:creationId xmlns:a16="http://schemas.microsoft.com/office/drawing/2014/main" id="{00000000-0008-0000-0800-000030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05" name="Text Box 15">
          <a:extLst>
            <a:ext uri="{FF2B5EF4-FFF2-40B4-BE49-F238E27FC236}">
              <a16:creationId xmlns:a16="http://schemas.microsoft.com/office/drawing/2014/main" id="{00000000-0008-0000-0800-000031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06" name="Text Box 15">
          <a:extLst>
            <a:ext uri="{FF2B5EF4-FFF2-40B4-BE49-F238E27FC236}">
              <a16:creationId xmlns:a16="http://schemas.microsoft.com/office/drawing/2014/main" id="{00000000-0008-0000-0800-000032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07" name="Text Box 15">
          <a:extLst>
            <a:ext uri="{FF2B5EF4-FFF2-40B4-BE49-F238E27FC236}">
              <a16:creationId xmlns:a16="http://schemas.microsoft.com/office/drawing/2014/main" id="{00000000-0008-0000-0800-000033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08" name="Text Box 15">
          <a:extLst>
            <a:ext uri="{FF2B5EF4-FFF2-40B4-BE49-F238E27FC236}">
              <a16:creationId xmlns:a16="http://schemas.microsoft.com/office/drawing/2014/main" id="{00000000-0008-0000-0800-000034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09" name="Text Box 15">
          <a:extLst>
            <a:ext uri="{FF2B5EF4-FFF2-40B4-BE49-F238E27FC236}">
              <a16:creationId xmlns:a16="http://schemas.microsoft.com/office/drawing/2014/main" id="{00000000-0008-0000-0800-000035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10" name="Text Box 15">
          <a:extLst>
            <a:ext uri="{FF2B5EF4-FFF2-40B4-BE49-F238E27FC236}">
              <a16:creationId xmlns:a16="http://schemas.microsoft.com/office/drawing/2014/main" id="{00000000-0008-0000-0800-000036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11" name="Text Box 15">
          <a:extLst>
            <a:ext uri="{FF2B5EF4-FFF2-40B4-BE49-F238E27FC236}">
              <a16:creationId xmlns:a16="http://schemas.microsoft.com/office/drawing/2014/main" id="{00000000-0008-0000-0800-000037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12" name="Text Box 15">
          <a:extLst>
            <a:ext uri="{FF2B5EF4-FFF2-40B4-BE49-F238E27FC236}">
              <a16:creationId xmlns:a16="http://schemas.microsoft.com/office/drawing/2014/main" id="{00000000-0008-0000-0800-000038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13" name="Text Box 15">
          <a:extLst>
            <a:ext uri="{FF2B5EF4-FFF2-40B4-BE49-F238E27FC236}">
              <a16:creationId xmlns:a16="http://schemas.microsoft.com/office/drawing/2014/main" id="{00000000-0008-0000-0800-000039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14" name="Text Box 15">
          <a:extLst>
            <a:ext uri="{FF2B5EF4-FFF2-40B4-BE49-F238E27FC236}">
              <a16:creationId xmlns:a16="http://schemas.microsoft.com/office/drawing/2014/main" id="{00000000-0008-0000-0800-00003A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15" name="Text Box 15">
          <a:extLst>
            <a:ext uri="{FF2B5EF4-FFF2-40B4-BE49-F238E27FC236}">
              <a16:creationId xmlns:a16="http://schemas.microsoft.com/office/drawing/2014/main" id="{00000000-0008-0000-0800-00003B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16" name="Text Box 15">
          <a:extLst>
            <a:ext uri="{FF2B5EF4-FFF2-40B4-BE49-F238E27FC236}">
              <a16:creationId xmlns:a16="http://schemas.microsoft.com/office/drawing/2014/main" id="{00000000-0008-0000-0800-00003C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17" name="Text Box 15">
          <a:extLst>
            <a:ext uri="{FF2B5EF4-FFF2-40B4-BE49-F238E27FC236}">
              <a16:creationId xmlns:a16="http://schemas.microsoft.com/office/drawing/2014/main" id="{00000000-0008-0000-0800-00003D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18" name="Text Box 15">
          <a:extLst>
            <a:ext uri="{FF2B5EF4-FFF2-40B4-BE49-F238E27FC236}">
              <a16:creationId xmlns:a16="http://schemas.microsoft.com/office/drawing/2014/main" id="{00000000-0008-0000-0800-00003E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19" name="Text Box 15">
          <a:extLst>
            <a:ext uri="{FF2B5EF4-FFF2-40B4-BE49-F238E27FC236}">
              <a16:creationId xmlns:a16="http://schemas.microsoft.com/office/drawing/2014/main" id="{00000000-0008-0000-0800-00003F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20" name="Text Box 15">
          <a:extLst>
            <a:ext uri="{FF2B5EF4-FFF2-40B4-BE49-F238E27FC236}">
              <a16:creationId xmlns:a16="http://schemas.microsoft.com/office/drawing/2014/main" id="{00000000-0008-0000-0800-000040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21" name="Text Box 15">
          <a:extLst>
            <a:ext uri="{FF2B5EF4-FFF2-40B4-BE49-F238E27FC236}">
              <a16:creationId xmlns:a16="http://schemas.microsoft.com/office/drawing/2014/main" id="{00000000-0008-0000-0800-000041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22" name="Text Box 15">
          <a:extLst>
            <a:ext uri="{FF2B5EF4-FFF2-40B4-BE49-F238E27FC236}">
              <a16:creationId xmlns:a16="http://schemas.microsoft.com/office/drawing/2014/main" id="{00000000-0008-0000-0800-000042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23" name="Text Box 15">
          <a:extLst>
            <a:ext uri="{FF2B5EF4-FFF2-40B4-BE49-F238E27FC236}">
              <a16:creationId xmlns:a16="http://schemas.microsoft.com/office/drawing/2014/main" id="{00000000-0008-0000-0800-000043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24" name="Text Box 15">
          <a:extLst>
            <a:ext uri="{FF2B5EF4-FFF2-40B4-BE49-F238E27FC236}">
              <a16:creationId xmlns:a16="http://schemas.microsoft.com/office/drawing/2014/main" id="{00000000-0008-0000-0800-000044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25" name="Text Box 15">
          <a:extLst>
            <a:ext uri="{FF2B5EF4-FFF2-40B4-BE49-F238E27FC236}">
              <a16:creationId xmlns:a16="http://schemas.microsoft.com/office/drawing/2014/main" id="{00000000-0008-0000-0800-000045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26" name="Text Box 15">
          <a:extLst>
            <a:ext uri="{FF2B5EF4-FFF2-40B4-BE49-F238E27FC236}">
              <a16:creationId xmlns:a16="http://schemas.microsoft.com/office/drawing/2014/main" id="{00000000-0008-0000-0800-000046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27" name="Text Box 15">
          <a:extLst>
            <a:ext uri="{FF2B5EF4-FFF2-40B4-BE49-F238E27FC236}">
              <a16:creationId xmlns:a16="http://schemas.microsoft.com/office/drawing/2014/main" id="{00000000-0008-0000-0800-000047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28" name="Text Box 15">
          <a:extLst>
            <a:ext uri="{FF2B5EF4-FFF2-40B4-BE49-F238E27FC236}">
              <a16:creationId xmlns:a16="http://schemas.microsoft.com/office/drawing/2014/main" id="{00000000-0008-0000-0800-000048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29" name="Text Box 15">
          <a:extLst>
            <a:ext uri="{FF2B5EF4-FFF2-40B4-BE49-F238E27FC236}">
              <a16:creationId xmlns:a16="http://schemas.microsoft.com/office/drawing/2014/main" id="{00000000-0008-0000-0800-000049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30" name="Text Box 15">
          <a:extLst>
            <a:ext uri="{FF2B5EF4-FFF2-40B4-BE49-F238E27FC236}">
              <a16:creationId xmlns:a16="http://schemas.microsoft.com/office/drawing/2014/main" id="{00000000-0008-0000-0800-00004A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31" name="Text Box 15">
          <a:extLst>
            <a:ext uri="{FF2B5EF4-FFF2-40B4-BE49-F238E27FC236}">
              <a16:creationId xmlns:a16="http://schemas.microsoft.com/office/drawing/2014/main" id="{00000000-0008-0000-0800-00004B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32" name="Text Box 15">
          <a:extLst>
            <a:ext uri="{FF2B5EF4-FFF2-40B4-BE49-F238E27FC236}">
              <a16:creationId xmlns:a16="http://schemas.microsoft.com/office/drawing/2014/main" id="{00000000-0008-0000-0800-00004C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33" name="Text Box 15">
          <a:extLst>
            <a:ext uri="{FF2B5EF4-FFF2-40B4-BE49-F238E27FC236}">
              <a16:creationId xmlns:a16="http://schemas.microsoft.com/office/drawing/2014/main" id="{00000000-0008-0000-0800-00004D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34" name="Text Box 15">
          <a:extLst>
            <a:ext uri="{FF2B5EF4-FFF2-40B4-BE49-F238E27FC236}">
              <a16:creationId xmlns:a16="http://schemas.microsoft.com/office/drawing/2014/main" id="{00000000-0008-0000-0800-00004E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35" name="Text Box 15">
          <a:extLst>
            <a:ext uri="{FF2B5EF4-FFF2-40B4-BE49-F238E27FC236}">
              <a16:creationId xmlns:a16="http://schemas.microsoft.com/office/drawing/2014/main" id="{00000000-0008-0000-0800-00004F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36" name="Text Box 15">
          <a:extLst>
            <a:ext uri="{FF2B5EF4-FFF2-40B4-BE49-F238E27FC236}">
              <a16:creationId xmlns:a16="http://schemas.microsoft.com/office/drawing/2014/main" id="{00000000-0008-0000-0800-000050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37" name="Text Box 15">
          <a:extLst>
            <a:ext uri="{FF2B5EF4-FFF2-40B4-BE49-F238E27FC236}">
              <a16:creationId xmlns:a16="http://schemas.microsoft.com/office/drawing/2014/main" id="{00000000-0008-0000-0800-000051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38" name="Text Box 15">
          <a:extLst>
            <a:ext uri="{FF2B5EF4-FFF2-40B4-BE49-F238E27FC236}">
              <a16:creationId xmlns:a16="http://schemas.microsoft.com/office/drawing/2014/main" id="{00000000-0008-0000-0800-000052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39" name="Text Box 15">
          <a:extLst>
            <a:ext uri="{FF2B5EF4-FFF2-40B4-BE49-F238E27FC236}">
              <a16:creationId xmlns:a16="http://schemas.microsoft.com/office/drawing/2014/main" id="{00000000-0008-0000-0800-000053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40" name="Text Box 15">
          <a:extLst>
            <a:ext uri="{FF2B5EF4-FFF2-40B4-BE49-F238E27FC236}">
              <a16:creationId xmlns:a16="http://schemas.microsoft.com/office/drawing/2014/main" id="{00000000-0008-0000-0800-000054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41" name="Text Box 15">
          <a:extLst>
            <a:ext uri="{FF2B5EF4-FFF2-40B4-BE49-F238E27FC236}">
              <a16:creationId xmlns:a16="http://schemas.microsoft.com/office/drawing/2014/main" id="{00000000-0008-0000-0800-000055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42" name="Text Box 15">
          <a:extLst>
            <a:ext uri="{FF2B5EF4-FFF2-40B4-BE49-F238E27FC236}">
              <a16:creationId xmlns:a16="http://schemas.microsoft.com/office/drawing/2014/main" id="{00000000-0008-0000-0800-000056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43" name="Text Box 15">
          <a:extLst>
            <a:ext uri="{FF2B5EF4-FFF2-40B4-BE49-F238E27FC236}">
              <a16:creationId xmlns:a16="http://schemas.microsoft.com/office/drawing/2014/main" id="{00000000-0008-0000-0800-000057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44" name="Text Box 15">
          <a:extLst>
            <a:ext uri="{FF2B5EF4-FFF2-40B4-BE49-F238E27FC236}">
              <a16:creationId xmlns:a16="http://schemas.microsoft.com/office/drawing/2014/main" id="{00000000-0008-0000-0800-000058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45" name="Text Box 15">
          <a:extLst>
            <a:ext uri="{FF2B5EF4-FFF2-40B4-BE49-F238E27FC236}">
              <a16:creationId xmlns:a16="http://schemas.microsoft.com/office/drawing/2014/main" id="{00000000-0008-0000-0800-000059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46" name="Text Box 15">
          <a:extLst>
            <a:ext uri="{FF2B5EF4-FFF2-40B4-BE49-F238E27FC236}">
              <a16:creationId xmlns:a16="http://schemas.microsoft.com/office/drawing/2014/main" id="{00000000-0008-0000-0800-00005A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47" name="Text Box 15">
          <a:extLst>
            <a:ext uri="{FF2B5EF4-FFF2-40B4-BE49-F238E27FC236}">
              <a16:creationId xmlns:a16="http://schemas.microsoft.com/office/drawing/2014/main" id="{00000000-0008-0000-0800-00005B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48" name="Text Box 15">
          <a:extLst>
            <a:ext uri="{FF2B5EF4-FFF2-40B4-BE49-F238E27FC236}">
              <a16:creationId xmlns:a16="http://schemas.microsoft.com/office/drawing/2014/main" id="{00000000-0008-0000-0800-00005C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49" name="Text Box 15">
          <a:extLst>
            <a:ext uri="{FF2B5EF4-FFF2-40B4-BE49-F238E27FC236}">
              <a16:creationId xmlns:a16="http://schemas.microsoft.com/office/drawing/2014/main" id="{00000000-0008-0000-0800-00005D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50" name="Text Box 15">
          <a:extLst>
            <a:ext uri="{FF2B5EF4-FFF2-40B4-BE49-F238E27FC236}">
              <a16:creationId xmlns:a16="http://schemas.microsoft.com/office/drawing/2014/main" id="{00000000-0008-0000-0800-00005E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51" name="Text Box 15">
          <a:extLst>
            <a:ext uri="{FF2B5EF4-FFF2-40B4-BE49-F238E27FC236}">
              <a16:creationId xmlns:a16="http://schemas.microsoft.com/office/drawing/2014/main" id="{00000000-0008-0000-0800-00005F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52" name="Text Box 15">
          <a:extLst>
            <a:ext uri="{FF2B5EF4-FFF2-40B4-BE49-F238E27FC236}">
              <a16:creationId xmlns:a16="http://schemas.microsoft.com/office/drawing/2014/main" id="{00000000-0008-0000-0800-000060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53" name="Text Box 15">
          <a:extLst>
            <a:ext uri="{FF2B5EF4-FFF2-40B4-BE49-F238E27FC236}">
              <a16:creationId xmlns:a16="http://schemas.microsoft.com/office/drawing/2014/main" id="{00000000-0008-0000-0800-000061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54" name="Text Box 15">
          <a:extLst>
            <a:ext uri="{FF2B5EF4-FFF2-40B4-BE49-F238E27FC236}">
              <a16:creationId xmlns:a16="http://schemas.microsoft.com/office/drawing/2014/main" id="{00000000-0008-0000-0800-000062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55" name="Text Box 15">
          <a:extLst>
            <a:ext uri="{FF2B5EF4-FFF2-40B4-BE49-F238E27FC236}">
              <a16:creationId xmlns:a16="http://schemas.microsoft.com/office/drawing/2014/main" id="{00000000-0008-0000-0800-000063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56" name="Text Box 15">
          <a:extLst>
            <a:ext uri="{FF2B5EF4-FFF2-40B4-BE49-F238E27FC236}">
              <a16:creationId xmlns:a16="http://schemas.microsoft.com/office/drawing/2014/main" id="{00000000-0008-0000-0800-000064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57" name="Text Box 15">
          <a:extLst>
            <a:ext uri="{FF2B5EF4-FFF2-40B4-BE49-F238E27FC236}">
              <a16:creationId xmlns:a16="http://schemas.microsoft.com/office/drawing/2014/main" id="{00000000-0008-0000-0800-000065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58" name="Text Box 15">
          <a:extLst>
            <a:ext uri="{FF2B5EF4-FFF2-40B4-BE49-F238E27FC236}">
              <a16:creationId xmlns:a16="http://schemas.microsoft.com/office/drawing/2014/main" id="{00000000-0008-0000-0800-000066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59" name="Text Box 15">
          <a:extLst>
            <a:ext uri="{FF2B5EF4-FFF2-40B4-BE49-F238E27FC236}">
              <a16:creationId xmlns:a16="http://schemas.microsoft.com/office/drawing/2014/main" id="{00000000-0008-0000-0800-000067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60" name="Text Box 15">
          <a:extLst>
            <a:ext uri="{FF2B5EF4-FFF2-40B4-BE49-F238E27FC236}">
              <a16:creationId xmlns:a16="http://schemas.microsoft.com/office/drawing/2014/main" id="{00000000-0008-0000-0800-000068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61" name="Text Box 15">
          <a:extLst>
            <a:ext uri="{FF2B5EF4-FFF2-40B4-BE49-F238E27FC236}">
              <a16:creationId xmlns:a16="http://schemas.microsoft.com/office/drawing/2014/main" id="{00000000-0008-0000-0800-000069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62" name="Text Box 15">
          <a:extLst>
            <a:ext uri="{FF2B5EF4-FFF2-40B4-BE49-F238E27FC236}">
              <a16:creationId xmlns:a16="http://schemas.microsoft.com/office/drawing/2014/main" id="{00000000-0008-0000-0800-00006A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63" name="Text Box 15">
          <a:extLst>
            <a:ext uri="{FF2B5EF4-FFF2-40B4-BE49-F238E27FC236}">
              <a16:creationId xmlns:a16="http://schemas.microsoft.com/office/drawing/2014/main" id="{00000000-0008-0000-0800-00006B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64" name="Text Box 15">
          <a:extLst>
            <a:ext uri="{FF2B5EF4-FFF2-40B4-BE49-F238E27FC236}">
              <a16:creationId xmlns:a16="http://schemas.microsoft.com/office/drawing/2014/main" id="{00000000-0008-0000-0800-00006C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65" name="Text Box 15">
          <a:extLst>
            <a:ext uri="{FF2B5EF4-FFF2-40B4-BE49-F238E27FC236}">
              <a16:creationId xmlns:a16="http://schemas.microsoft.com/office/drawing/2014/main" id="{00000000-0008-0000-0800-00006D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66" name="Text Box 15">
          <a:extLst>
            <a:ext uri="{FF2B5EF4-FFF2-40B4-BE49-F238E27FC236}">
              <a16:creationId xmlns:a16="http://schemas.microsoft.com/office/drawing/2014/main" id="{00000000-0008-0000-0800-00006E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67" name="Text Box 15">
          <a:extLst>
            <a:ext uri="{FF2B5EF4-FFF2-40B4-BE49-F238E27FC236}">
              <a16:creationId xmlns:a16="http://schemas.microsoft.com/office/drawing/2014/main" id="{00000000-0008-0000-0800-00006F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68" name="Text Box 15">
          <a:extLst>
            <a:ext uri="{FF2B5EF4-FFF2-40B4-BE49-F238E27FC236}">
              <a16:creationId xmlns:a16="http://schemas.microsoft.com/office/drawing/2014/main" id="{00000000-0008-0000-0800-000070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69" name="Text Box 15">
          <a:extLst>
            <a:ext uri="{FF2B5EF4-FFF2-40B4-BE49-F238E27FC236}">
              <a16:creationId xmlns:a16="http://schemas.microsoft.com/office/drawing/2014/main" id="{00000000-0008-0000-0800-000071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70" name="Text Box 15">
          <a:extLst>
            <a:ext uri="{FF2B5EF4-FFF2-40B4-BE49-F238E27FC236}">
              <a16:creationId xmlns:a16="http://schemas.microsoft.com/office/drawing/2014/main" id="{00000000-0008-0000-0800-000072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71" name="Text Box 15">
          <a:extLst>
            <a:ext uri="{FF2B5EF4-FFF2-40B4-BE49-F238E27FC236}">
              <a16:creationId xmlns:a16="http://schemas.microsoft.com/office/drawing/2014/main" id="{00000000-0008-0000-0800-000073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72" name="Text Box 15">
          <a:extLst>
            <a:ext uri="{FF2B5EF4-FFF2-40B4-BE49-F238E27FC236}">
              <a16:creationId xmlns:a16="http://schemas.microsoft.com/office/drawing/2014/main" id="{00000000-0008-0000-0800-000074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73" name="Text Box 15">
          <a:extLst>
            <a:ext uri="{FF2B5EF4-FFF2-40B4-BE49-F238E27FC236}">
              <a16:creationId xmlns:a16="http://schemas.microsoft.com/office/drawing/2014/main" id="{00000000-0008-0000-0800-000075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74" name="Text Box 15">
          <a:extLst>
            <a:ext uri="{FF2B5EF4-FFF2-40B4-BE49-F238E27FC236}">
              <a16:creationId xmlns:a16="http://schemas.microsoft.com/office/drawing/2014/main" id="{00000000-0008-0000-0800-000076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75" name="Text Box 15">
          <a:extLst>
            <a:ext uri="{FF2B5EF4-FFF2-40B4-BE49-F238E27FC236}">
              <a16:creationId xmlns:a16="http://schemas.microsoft.com/office/drawing/2014/main" id="{00000000-0008-0000-0800-000077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76" name="Text Box 15">
          <a:extLst>
            <a:ext uri="{FF2B5EF4-FFF2-40B4-BE49-F238E27FC236}">
              <a16:creationId xmlns:a16="http://schemas.microsoft.com/office/drawing/2014/main" id="{00000000-0008-0000-0800-000078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77" name="Text Box 15">
          <a:extLst>
            <a:ext uri="{FF2B5EF4-FFF2-40B4-BE49-F238E27FC236}">
              <a16:creationId xmlns:a16="http://schemas.microsoft.com/office/drawing/2014/main" id="{00000000-0008-0000-0800-000079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78" name="Text Box 15">
          <a:extLst>
            <a:ext uri="{FF2B5EF4-FFF2-40B4-BE49-F238E27FC236}">
              <a16:creationId xmlns:a16="http://schemas.microsoft.com/office/drawing/2014/main" id="{00000000-0008-0000-0800-00007A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79" name="Text Box 15">
          <a:extLst>
            <a:ext uri="{FF2B5EF4-FFF2-40B4-BE49-F238E27FC236}">
              <a16:creationId xmlns:a16="http://schemas.microsoft.com/office/drawing/2014/main" id="{00000000-0008-0000-0800-00007B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80" name="Text Box 15">
          <a:extLst>
            <a:ext uri="{FF2B5EF4-FFF2-40B4-BE49-F238E27FC236}">
              <a16:creationId xmlns:a16="http://schemas.microsoft.com/office/drawing/2014/main" id="{00000000-0008-0000-0800-00007C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81" name="Text Box 15">
          <a:extLst>
            <a:ext uri="{FF2B5EF4-FFF2-40B4-BE49-F238E27FC236}">
              <a16:creationId xmlns:a16="http://schemas.microsoft.com/office/drawing/2014/main" id="{00000000-0008-0000-0800-00007D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82" name="Text Box 15">
          <a:extLst>
            <a:ext uri="{FF2B5EF4-FFF2-40B4-BE49-F238E27FC236}">
              <a16:creationId xmlns:a16="http://schemas.microsoft.com/office/drawing/2014/main" id="{00000000-0008-0000-0800-00007E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83" name="Text Box 15">
          <a:extLst>
            <a:ext uri="{FF2B5EF4-FFF2-40B4-BE49-F238E27FC236}">
              <a16:creationId xmlns:a16="http://schemas.microsoft.com/office/drawing/2014/main" id="{00000000-0008-0000-0800-00007F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84" name="Text Box 15">
          <a:extLst>
            <a:ext uri="{FF2B5EF4-FFF2-40B4-BE49-F238E27FC236}">
              <a16:creationId xmlns:a16="http://schemas.microsoft.com/office/drawing/2014/main" id="{00000000-0008-0000-0800-000080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85" name="Text Box 15">
          <a:extLst>
            <a:ext uri="{FF2B5EF4-FFF2-40B4-BE49-F238E27FC236}">
              <a16:creationId xmlns:a16="http://schemas.microsoft.com/office/drawing/2014/main" id="{00000000-0008-0000-0800-000081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86" name="Text Box 15">
          <a:extLst>
            <a:ext uri="{FF2B5EF4-FFF2-40B4-BE49-F238E27FC236}">
              <a16:creationId xmlns:a16="http://schemas.microsoft.com/office/drawing/2014/main" id="{00000000-0008-0000-0800-000082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87" name="Text Box 15">
          <a:extLst>
            <a:ext uri="{FF2B5EF4-FFF2-40B4-BE49-F238E27FC236}">
              <a16:creationId xmlns:a16="http://schemas.microsoft.com/office/drawing/2014/main" id="{00000000-0008-0000-0800-000083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88" name="Text Box 15">
          <a:extLst>
            <a:ext uri="{FF2B5EF4-FFF2-40B4-BE49-F238E27FC236}">
              <a16:creationId xmlns:a16="http://schemas.microsoft.com/office/drawing/2014/main" id="{00000000-0008-0000-0800-000084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89" name="Text Box 15">
          <a:extLst>
            <a:ext uri="{FF2B5EF4-FFF2-40B4-BE49-F238E27FC236}">
              <a16:creationId xmlns:a16="http://schemas.microsoft.com/office/drawing/2014/main" id="{00000000-0008-0000-0800-000085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90" name="Text Box 15">
          <a:extLst>
            <a:ext uri="{FF2B5EF4-FFF2-40B4-BE49-F238E27FC236}">
              <a16:creationId xmlns:a16="http://schemas.microsoft.com/office/drawing/2014/main" id="{00000000-0008-0000-0800-000086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91" name="Text Box 15">
          <a:extLst>
            <a:ext uri="{FF2B5EF4-FFF2-40B4-BE49-F238E27FC236}">
              <a16:creationId xmlns:a16="http://schemas.microsoft.com/office/drawing/2014/main" id="{00000000-0008-0000-0800-000087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392" name="Text Box 15">
          <a:extLst>
            <a:ext uri="{FF2B5EF4-FFF2-40B4-BE49-F238E27FC236}">
              <a16:creationId xmlns:a16="http://schemas.microsoft.com/office/drawing/2014/main" id="{00000000-0008-0000-0800-000088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93" name="Text Box 15">
          <a:extLst>
            <a:ext uri="{FF2B5EF4-FFF2-40B4-BE49-F238E27FC236}">
              <a16:creationId xmlns:a16="http://schemas.microsoft.com/office/drawing/2014/main" id="{00000000-0008-0000-0800-000089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94" name="Text Box 15">
          <a:extLst>
            <a:ext uri="{FF2B5EF4-FFF2-40B4-BE49-F238E27FC236}">
              <a16:creationId xmlns:a16="http://schemas.microsoft.com/office/drawing/2014/main" id="{00000000-0008-0000-0800-00008A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95" name="Text Box 15">
          <a:extLst>
            <a:ext uri="{FF2B5EF4-FFF2-40B4-BE49-F238E27FC236}">
              <a16:creationId xmlns:a16="http://schemas.microsoft.com/office/drawing/2014/main" id="{00000000-0008-0000-0800-00008B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96" name="Text Box 15">
          <a:extLst>
            <a:ext uri="{FF2B5EF4-FFF2-40B4-BE49-F238E27FC236}">
              <a16:creationId xmlns:a16="http://schemas.microsoft.com/office/drawing/2014/main" id="{00000000-0008-0000-0800-00008C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97" name="Text Box 15">
          <a:extLst>
            <a:ext uri="{FF2B5EF4-FFF2-40B4-BE49-F238E27FC236}">
              <a16:creationId xmlns:a16="http://schemas.microsoft.com/office/drawing/2014/main" id="{00000000-0008-0000-0800-00008D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98" name="Text Box 15">
          <a:extLst>
            <a:ext uri="{FF2B5EF4-FFF2-40B4-BE49-F238E27FC236}">
              <a16:creationId xmlns:a16="http://schemas.microsoft.com/office/drawing/2014/main" id="{00000000-0008-0000-0800-00008E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399" name="Text Box 15">
          <a:extLst>
            <a:ext uri="{FF2B5EF4-FFF2-40B4-BE49-F238E27FC236}">
              <a16:creationId xmlns:a16="http://schemas.microsoft.com/office/drawing/2014/main" id="{00000000-0008-0000-0800-00008F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00" name="Text Box 15">
          <a:extLst>
            <a:ext uri="{FF2B5EF4-FFF2-40B4-BE49-F238E27FC236}">
              <a16:creationId xmlns:a16="http://schemas.microsoft.com/office/drawing/2014/main" id="{00000000-0008-0000-0800-000090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01" name="Text Box 15">
          <a:extLst>
            <a:ext uri="{FF2B5EF4-FFF2-40B4-BE49-F238E27FC236}">
              <a16:creationId xmlns:a16="http://schemas.microsoft.com/office/drawing/2014/main" id="{00000000-0008-0000-0800-000091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02" name="Text Box 15">
          <a:extLst>
            <a:ext uri="{FF2B5EF4-FFF2-40B4-BE49-F238E27FC236}">
              <a16:creationId xmlns:a16="http://schemas.microsoft.com/office/drawing/2014/main" id="{00000000-0008-0000-0800-000092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03" name="Text Box 15">
          <a:extLst>
            <a:ext uri="{FF2B5EF4-FFF2-40B4-BE49-F238E27FC236}">
              <a16:creationId xmlns:a16="http://schemas.microsoft.com/office/drawing/2014/main" id="{00000000-0008-0000-0800-000093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04" name="Text Box 15">
          <a:extLst>
            <a:ext uri="{FF2B5EF4-FFF2-40B4-BE49-F238E27FC236}">
              <a16:creationId xmlns:a16="http://schemas.microsoft.com/office/drawing/2014/main" id="{00000000-0008-0000-0800-000094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05" name="Text Box 15">
          <a:extLst>
            <a:ext uri="{FF2B5EF4-FFF2-40B4-BE49-F238E27FC236}">
              <a16:creationId xmlns:a16="http://schemas.microsoft.com/office/drawing/2014/main" id="{00000000-0008-0000-0800-000095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06" name="Text Box 15">
          <a:extLst>
            <a:ext uri="{FF2B5EF4-FFF2-40B4-BE49-F238E27FC236}">
              <a16:creationId xmlns:a16="http://schemas.microsoft.com/office/drawing/2014/main" id="{00000000-0008-0000-0800-000096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07" name="Text Box 15">
          <a:extLst>
            <a:ext uri="{FF2B5EF4-FFF2-40B4-BE49-F238E27FC236}">
              <a16:creationId xmlns:a16="http://schemas.microsoft.com/office/drawing/2014/main" id="{00000000-0008-0000-0800-000097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08" name="Text Box 15">
          <a:extLst>
            <a:ext uri="{FF2B5EF4-FFF2-40B4-BE49-F238E27FC236}">
              <a16:creationId xmlns:a16="http://schemas.microsoft.com/office/drawing/2014/main" id="{00000000-0008-0000-0800-000098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09" name="Text Box 15">
          <a:extLst>
            <a:ext uri="{FF2B5EF4-FFF2-40B4-BE49-F238E27FC236}">
              <a16:creationId xmlns:a16="http://schemas.microsoft.com/office/drawing/2014/main" id="{00000000-0008-0000-0800-000099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10" name="Text Box 15">
          <a:extLst>
            <a:ext uri="{FF2B5EF4-FFF2-40B4-BE49-F238E27FC236}">
              <a16:creationId xmlns:a16="http://schemas.microsoft.com/office/drawing/2014/main" id="{00000000-0008-0000-0800-00009A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11" name="Text Box 15">
          <a:extLst>
            <a:ext uri="{FF2B5EF4-FFF2-40B4-BE49-F238E27FC236}">
              <a16:creationId xmlns:a16="http://schemas.microsoft.com/office/drawing/2014/main" id="{00000000-0008-0000-0800-00009B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12" name="Text Box 15">
          <a:extLst>
            <a:ext uri="{FF2B5EF4-FFF2-40B4-BE49-F238E27FC236}">
              <a16:creationId xmlns:a16="http://schemas.microsoft.com/office/drawing/2014/main" id="{00000000-0008-0000-0800-00009C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13" name="Text Box 15">
          <a:extLst>
            <a:ext uri="{FF2B5EF4-FFF2-40B4-BE49-F238E27FC236}">
              <a16:creationId xmlns:a16="http://schemas.microsoft.com/office/drawing/2014/main" id="{00000000-0008-0000-0800-00009D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14" name="Text Box 15">
          <a:extLst>
            <a:ext uri="{FF2B5EF4-FFF2-40B4-BE49-F238E27FC236}">
              <a16:creationId xmlns:a16="http://schemas.microsoft.com/office/drawing/2014/main" id="{00000000-0008-0000-0800-00009E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15" name="Text Box 15">
          <a:extLst>
            <a:ext uri="{FF2B5EF4-FFF2-40B4-BE49-F238E27FC236}">
              <a16:creationId xmlns:a16="http://schemas.microsoft.com/office/drawing/2014/main" id="{00000000-0008-0000-0800-00009F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16" name="Text Box 15">
          <a:extLst>
            <a:ext uri="{FF2B5EF4-FFF2-40B4-BE49-F238E27FC236}">
              <a16:creationId xmlns:a16="http://schemas.microsoft.com/office/drawing/2014/main" id="{00000000-0008-0000-0800-0000A0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17" name="Text Box 15">
          <a:extLst>
            <a:ext uri="{FF2B5EF4-FFF2-40B4-BE49-F238E27FC236}">
              <a16:creationId xmlns:a16="http://schemas.microsoft.com/office/drawing/2014/main" id="{00000000-0008-0000-0800-0000A1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18" name="Text Box 15">
          <a:extLst>
            <a:ext uri="{FF2B5EF4-FFF2-40B4-BE49-F238E27FC236}">
              <a16:creationId xmlns:a16="http://schemas.microsoft.com/office/drawing/2014/main" id="{00000000-0008-0000-0800-0000A2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19" name="Text Box 15">
          <a:extLst>
            <a:ext uri="{FF2B5EF4-FFF2-40B4-BE49-F238E27FC236}">
              <a16:creationId xmlns:a16="http://schemas.microsoft.com/office/drawing/2014/main" id="{00000000-0008-0000-0800-0000A3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20" name="Text Box 15">
          <a:extLst>
            <a:ext uri="{FF2B5EF4-FFF2-40B4-BE49-F238E27FC236}">
              <a16:creationId xmlns:a16="http://schemas.microsoft.com/office/drawing/2014/main" id="{00000000-0008-0000-0800-0000A4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21" name="Text Box 15">
          <a:extLst>
            <a:ext uri="{FF2B5EF4-FFF2-40B4-BE49-F238E27FC236}">
              <a16:creationId xmlns:a16="http://schemas.microsoft.com/office/drawing/2014/main" id="{00000000-0008-0000-0800-0000A5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22" name="Text Box 15">
          <a:extLst>
            <a:ext uri="{FF2B5EF4-FFF2-40B4-BE49-F238E27FC236}">
              <a16:creationId xmlns:a16="http://schemas.microsoft.com/office/drawing/2014/main" id="{00000000-0008-0000-0800-0000A6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23" name="Text Box 15">
          <a:extLst>
            <a:ext uri="{FF2B5EF4-FFF2-40B4-BE49-F238E27FC236}">
              <a16:creationId xmlns:a16="http://schemas.microsoft.com/office/drawing/2014/main" id="{00000000-0008-0000-0800-0000A7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24" name="Text Box 15">
          <a:extLst>
            <a:ext uri="{FF2B5EF4-FFF2-40B4-BE49-F238E27FC236}">
              <a16:creationId xmlns:a16="http://schemas.microsoft.com/office/drawing/2014/main" id="{00000000-0008-0000-0800-0000A8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25" name="Text Box 15">
          <a:extLst>
            <a:ext uri="{FF2B5EF4-FFF2-40B4-BE49-F238E27FC236}">
              <a16:creationId xmlns:a16="http://schemas.microsoft.com/office/drawing/2014/main" id="{00000000-0008-0000-0800-0000A9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26" name="Text Box 15">
          <a:extLst>
            <a:ext uri="{FF2B5EF4-FFF2-40B4-BE49-F238E27FC236}">
              <a16:creationId xmlns:a16="http://schemas.microsoft.com/office/drawing/2014/main" id="{00000000-0008-0000-0800-0000AA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27" name="Text Box 15">
          <a:extLst>
            <a:ext uri="{FF2B5EF4-FFF2-40B4-BE49-F238E27FC236}">
              <a16:creationId xmlns:a16="http://schemas.microsoft.com/office/drawing/2014/main" id="{00000000-0008-0000-0800-0000AB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28" name="Text Box 15">
          <a:extLst>
            <a:ext uri="{FF2B5EF4-FFF2-40B4-BE49-F238E27FC236}">
              <a16:creationId xmlns:a16="http://schemas.microsoft.com/office/drawing/2014/main" id="{00000000-0008-0000-0800-0000AC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29" name="Text Box 15">
          <a:extLst>
            <a:ext uri="{FF2B5EF4-FFF2-40B4-BE49-F238E27FC236}">
              <a16:creationId xmlns:a16="http://schemas.microsoft.com/office/drawing/2014/main" id="{00000000-0008-0000-0800-0000AD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30" name="Text Box 15">
          <a:extLst>
            <a:ext uri="{FF2B5EF4-FFF2-40B4-BE49-F238E27FC236}">
              <a16:creationId xmlns:a16="http://schemas.microsoft.com/office/drawing/2014/main" id="{00000000-0008-0000-0800-0000AE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31" name="Text Box 15">
          <a:extLst>
            <a:ext uri="{FF2B5EF4-FFF2-40B4-BE49-F238E27FC236}">
              <a16:creationId xmlns:a16="http://schemas.microsoft.com/office/drawing/2014/main" id="{00000000-0008-0000-0800-0000AF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32" name="Text Box 15">
          <a:extLst>
            <a:ext uri="{FF2B5EF4-FFF2-40B4-BE49-F238E27FC236}">
              <a16:creationId xmlns:a16="http://schemas.microsoft.com/office/drawing/2014/main" id="{00000000-0008-0000-0800-0000B0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33" name="Text Box 15">
          <a:extLst>
            <a:ext uri="{FF2B5EF4-FFF2-40B4-BE49-F238E27FC236}">
              <a16:creationId xmlns:a16="http://schemas.microsoft.com/office/drawing/2014/main" id="{00000000-0008-0000-0800-0000B1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34" name="Text Box 15">
          <a:extLst>
            <a:ext uri="{FF2B5EF4-FFF2-40B4-BE49-F238E27FC236}">
              <a16:creationId xmlns:a16="http://schemas.microsoft.com/office/drawing/2014/main" id="{00000000-0008-0000-0800-0000B2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35" name="Text Box 15">
          <a:extLst>
            <a:ext uri="{FF2B5EF4-FFF2-40B4-BE49-F238E27FC236}">
              <a16:creationId xmlns:a16="http://schemas.microsoft.com/office/drawing/2014/main" id="{00000000-0008-0000-0800-0000B3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36" name="Text Box 15">
          <a:extLst>
            <a:ext uri="{FF2B5EF4-FFF2-40B4-BE49-F238E27FC236}">
              <a16:creationId xmlns:a16="http://schemas.microsoft.com/office/drawing/2014/main" id="{00000000-0008-0000-0800-0000B4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37" name="Text Box 15">
          <a:extLst>
            <a:ext uri="{FF2B5EF4-FFF2-40B4-BE49-F238E27FC236}">
              <a16:creationId xmlns:a16="http://schemas.microsoft.com/office/drawing/2014/main" id="{00000000-0008-0000-0800-0000B5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38" name="Text Box 15">
          <a:extLst>
            <a:ext uri="{FF2B5EF4-FFF2-40B4-BE49-F238E27FC236}">
              <a16:creationId xmlns:a16="http://schemas.microsoft.com/office/drawing/2014/main" id="{00000000-0008-0000-0800-0000B6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39" name="Text Box 15">
          <a:extLst>
            <a:ext uri="{FF2B5EF4-FFF2-40B4-BE49-F238E27FC236}">
              <a16:creationId xmlns:a16="http://schemas.microsoft.com/office/drawing/2014/main" id="{00000000-0008-0000-0800-0000B7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40" name="Text Box 15">
          <a:extLst>
            <a:ext uri="{FF2B5EF4-FFF2-40B4-BE49-F238E27FC236}">
              <a16:creationId xmlns:a16="http://schemas.microsoft.com/office/drawing/2014/main" id="{00000000-0008-0000-0800-0000B8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41" name="Text Box 15">
          <a:extLst>
            <a:ext uri="{FF2B5EF4-FFF2-40B4-BE49-F238E27FC236}">
              <a16:creationId xmlns:a16="http://schemas.microsoft.com/office/drawing/2014/main" id="{00000000-0008-0000-0800-0000B9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42" name="Text Box 15">
          <a:extLst>
            <a:ext uri="{FF2B5EF4-FFF2-40B4-BE49-F238E27FC236}">
              <a16:creationId xmlns:a16="http://schemas.microsoft.com/office/drawing/2014/main" id="{00000000-0008-0000-0800-0000BA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43" name="Text Box 15">
          <a:extLst>
            <a:ext uri="{FF2B5EF4-FFF2-40B4-BE49-F238E27FC236}">
              <a16:creationId xmlns:a16="http://schemas.microsoft.com/office/drawing/2014/main" id="{00000000-0008-0000-0800-0000BB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44" name="Text Box 15">
          <a:extLst>
            <a:ext uri="{FF2B5EF4-FFF2-40B4-BE49-F238E27FC236}">
              <a16:creationId xmlns:a16="http://schemas.microsoft.com/office/drawing/2014/main" id="{00000000-0008-0000-0800-0000BC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45" name="Text Box 15">
          <a:extLst>
            <a:ext uri="{FF2B5EF4-FFF2-40B4-BE49-F238E27FC236}">
              <a16:creationId xmlns:a16="http://schemas.microsoft.com/office/drawing/2014/main" id="{00000000-0008-0000-0800-0000BD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46" name="Text Box 15">
          <a:extLst>
            <a:ext uri="{FF2B5EF4-FFF2-40B4-BE49-F238E27FC236}">
              <a16:creationId xmlns:a16="http://schemas.microsoft.com/office/drawing/2014/main" id="{00000000-0008-0000-0800-0000BE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47" name="Text Box 15">
          <a:extLst>
            <a:ext uri="{FF2B5EF4-FFF2-40B4-BE49-F238E27FC236}">
              <a16:creationId xmlns:a16="http://schemas.microsoft.com/office/drawing/2014/main" id="{00000000-0008-0000-0800-0000BF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48" name="Text Box 15">
          <a:extLst>
            <a:ext uri="{FF2B5EF4-FFF2-40B4-BE49-F238E27FC236}">
              <a16:creationId xmlns:a16="http://schemas.microsoft.com/office/drawing/2014/main" id="{00000000-0008-0000-0800-0000C0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49" name="Text Box 15">
          <a:extLst>
            <a:ext uri="{FF2B5EF4-FFF2-40B4-BE49-F238E27FC236}">
              <a16:creationId xmlns:a16="http://schemas.microsoft.com/office/drawing/2014/main" id="{00000000-0008-0000-0800-0000C1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50" name="Text Box 15">
          <a:extLst>
            <a:ext uri="{FF2B5EF4-FFF2-40B4-BE49-F238E27FC236}">
              <a16:creationId xmlns:a16="http://schemas.microsoft.com/office/drawing/2014/main" id="{00000000-0008-0000-0800-0000C2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51" name="Text Box 15">
          <a:extLst>
            <a:ext uri="{FF2B5EF4-FFF2-40B4-BE49-F238E27FC236}">
              <a16:creationId xmlns:a16="http://schemas.microsoft.com/office/drawing/2014/main" id="{00000000-0008-0000-0800-0000C3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52" name="Text Box 15">
          <a:extLst>
            <a:ext uri="{FF2B5EF4-FFF2-40B4-BE49-F238E27FC236}">
              <a16:creationId xmlns:a16="http://schemas.microsoft.com/office/drawing/2014/main" id="{00000000-0008-0000-0800-0000C4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53" name="Text Box 15">
          <a:extLst>
            <a:ext uri="{FF2B5EF4-FFF2-40B4-BE49-F238E27FC236}">
              <a16:creationId xmlns:a16="http://schemas.microsoft.com/office/drawing/2014/main" id="{00000000-0008-0000-0800-0000C5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54" name="Text Box 15">
          <a:extLst>
            <a:ext uri="{FF2B5EF4-FFF2-40B4-BE49-F238E27FC236}">
              <a16:creationId xmlns:a16="http://schemas.microsoft.com/office/drawing/2014/main" id="{00000000-0008-0000-0800-0000C6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55" name="Text Box 15">
          <a:extLst>
            <a:ext uri="{FF2B5EF4-FFF2-40B4-BE49-F238E27FC236}">
              <a16:creationId xmlns:a16="http://schemas.microsoft.com/office/drawing/2014/main" id="{00000000-0008-0000-0800-0000C7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56" name="Text Box 15">
          <a:extLst>
            <a:ext uri="{FF2B5EF4-FFF2-40B4-BE49-F238E27FC236}">
              <a16:creationId xmlns:a16="http://schemas.microsoft.com/office/drawing/2014/main" id="{00000000-0008-0000-0800-0000C8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57" name="Text Box 15">
          <a:extLst>
            <a:ext uri="{FF2B5EF4-FFF2-40B4-BE49-F238E27FC236}">
              <a16:creationId xmlns:a16="http://schemas.microsoft.com/office/drawing/2014/main" id="{00000000-0008-0000-0800-0000C9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58" name="Text Box 15">
          <a:extLst>
            <a:ext uri="{FF2B5EF4-FFF2-40B4-BE49-F238E27FC236}">
              <a16:creationId xmlns:a16="http://schemas.microsoft.com/office/drawing/2014/main" id="{00000000-0008-0000-0800-0000CA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59" name="Text Box 15">
          <a:extLst>
            <a:ext uri="{FF2B5EF4-FFF2-40B4-BE49-F238E27FC236}">
              <a16:creationId xmlns:a16="http://schemas.microsoft.com/office/drawing/2014/main" id="{00000000-0008-0000-0800-0000CB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60" name="Text Box 15">
          <a:extLst>
            <a:ext uri="{FF2B5EF4-FFF2-40B4-BE49-F238E27FC236}">
              <a16:creationId xmlns:a16="http://schemas.microsoft.com/office/drawing/2014/main" id="{00000000-0008-0000-0800-0000CC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61" name="Text Box 15">
          <a:extLst>
            <a:ext uri="{FF2B5EF4-FFF2-40B4-BE49-F238E27FC236}">
              <a16:creationId xmlns:a16="http://schemas.microsoft.com/office/drawing/2014/main" id="{00000000-0008-0000-0800-0000CD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62" name="Text Box 15">
          <a:extLst>
            <a:ext uri="{FF2B5EF4-FFF2-40B4-BE49-F238E27FC236}">
              <a16:creationId xmlns:a16="http://schemas.microsoft.com/office/drawing/2014/main" id="{00000000-0008-0000-0800-0000CE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63" name="Text Box 15">
          <a:extLst>
            <a:ext uri="{FF2B5EF4-FFF2-40B4-BE49-F238E27FC236}">
              <a16:creationId xmlns:a16="http://schemas.microsoft.com/office/drawing/2014/main" id="{00000000-0008-0000-0800-0000CF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64" name="Text Box 15">
          <a:extLst>
            <a:ext uri="{FF2B5EF4-FFF2-40B4-BE49-F238E27FC236}">
              <a16:creationId xmlns:a16="http://schemas.microsoft.com/office/drawing/2014/main" id="{00000000-0008-0000-0800-0000D0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65" name="Text Box 15">
          <a:extLst>
            <a:ext uri="{FF2B5EF4-FFF2-40B4-BE49-F238E27FC236}">
              <a16:creationId xmlns:a16="http://schemas.microsoft.com/office/drawing/2014/main" id="{00000000-0008-0000-0800-0000D1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66" name="Text Box 15">
          <a:extLst>
            <a:ext uri="{FF2B5EF4-FFF2-40B4-BE49-F238E27FC236}">
              <a16:creationId xmlns:a16="http://schemas.microsoft.com/office/drawing/2014/main" id="{00000000-0008-0000-0800-0000D2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67" name="Text Box 15">
          <a:extLst>
            <a:ext uri="{FF2B5EF4-FFF2-40B4-BE49-F238E27FC236}">
              <a16:creationId xmlns:a16="http://schemas.microsoft.com/office/drawing/2014/main" id="{00000000-0008-0000-0800-0000D3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68" name="Text Box 15">
          <a:extLst>
            <a:ext uri="{FF2B5EF4-FFF2-40B4-BE49-F238E27FC236}">
              <a16:creationId xmlns:a16="http://schemas.microsoft.com/office/drawing/2014/main" id="{00000000-0008-0000-0800-0000D4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69" name="Text Box 15">
          <a:extLst>
            <a:ext uri="{FF2B5EF4-FFF2-40B4-BE49-F238E27FC236}">
              <a16:creationId xmlns:a16="http://schemas.microsoft.com/office/drawing/2014/main" id="{00000000-0008-0000-0800-0000D5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70" name="Text Box 15">
          <a:extLst>
            <a:ext uri="{FF2B5EF4-FFF2-40B4-BE49-F238E27FC236}">
              <a16:creationId xmlns:a16="http://schemas.microsoft.com/office/drawing/2014/main" id="{00000000-0008-0000-0800-0000D6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71" name="Text Box 15">
          <a:extLst>
            <a:ext uri="{FF2B5EF4-FFF2-40B4-BE49-F238E27FC236}">
              <a16:creationId xmlns:a16="http://schemas.microsoft.com/office/drawing/2014/main" id="{00000000-0008-0000-0800-0000D7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72" name="Text Box 15">
          <a:extLst>
            <a:ext uri="{FF2B5EF4-FFF2-40B4-BE49-F238E27FC236}">
              <a16:creationId xmlns:a16="http://schemas.microsoft.com/office/drawing/2014/main" id="{00000000-0008-0000-0800-0000D8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73" name="Text Box 15">
          <a:extLst>
            <a:ext uri="{FF2B5EF4-FFF2-40B4-BE49-F238E27FC236}">
              <a16:creationId xmlns:a16="http://schemas.microsoft.com/office/drawing/2014/main" id="{00000000-0008-0000-0800-0000D9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74" name="Text Box 15">
          <a:extLst>
            <a:ext uri="{FF2B5EF4-FFF2-40B4-BE49-F238E27FC236}">
              <a16:creationId xmlns:a16="http://schemas.microsoft.com/office/drawing/2014/main" id="{00000000-0008-0000-0800-0000DA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75" name="Text Box 15">
          <a:extLst>
            <a:ext uri="{FF2B5EF4-FFF2-40B4-BE49-F238E27FC236}">
              <a16:creationId xmlns:a16="http://schemas.microsoft.com/office/drawing/2014/main" id="{00000000-0008-0000-0800-0000DB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76" name="Text Box 15">
          <a:extLst>
            <a:ext uri="{FF2B5EF4-FFF2-40B4-BE49-F238E27FC236}">
              <a16:creationId xmlns:a16="http://schemas.microsoft.com/office/drawing/2014/main" id="{00000000-0008-0000-0800-0000DC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77" name="Text Box 15">
          <a:extLst>
            <a:ext uri="{FF2B5EF4-FFF2-40B4-BE49-F238E27FC236}">
              <a16:creationId xmlns:a16="http://schemas.microsoft.com/office/drawing/2014/main" id="{00000000-0008-0000-0800-0000DD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78" name="Text Box 15">
          <a:extLst>
            <a:ext uri="{FF2B5EF4-FFF2-40B4-BE49-F238E27FC236}">
              <a16:creationId xmlns:a16="http://schemas.microsoft.com/office/drawing/2014/main" id="{00000000-0008-0000-0800-0000DE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79" name="Text Box 15">
          <a:extLst>
            <a:ext uri="{FF2B5EF4-FFF2-40B4-BE49-F238E27FC236}">
              <a16:creationId xmlns:a16="http://schemas.microsoft.com/office/drawing/2014/main" id="{00000000-0008-0000-0800-0000DF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80" name="Text Box 15">
          <a:extLst>
            <a:ext uri="{FF2B5EF4-FFF2-40B4-BE49-F238E27FC236}">
              <a16:creationId xmlns:a16="http://schemas.microsoft.com/office/drawing/2014/main" id="{00000000-0008-0000-0800-0000E0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81" name="Text Box 15">
          <a:extLst>
            <a:ext uri="{FF2B5EF4-FFF2-40B4-BE49-F238E27FC236}">
              <a16:creationId xmlns:a16="http://schemas.microsoft.com/office/drawing/2014/main" id="{00000000-0008-0000-0800-0000E1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82" name="Text Box 15">
          <a:extLst>
            <a:ext uri="{FF2B5EF4-FFF2-40B4-BE49-F238E27FC236}">
              <a16:creationId xmlns:a16="http://schemas.microsoft.com/office/drawing/2014/main" id="{00000000-0008-0000-0800-0000E2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83" name="Text Box 15">
          <a:extLst>
            <a:ext uri="{FF2B5EF4-FFF2-40B4-BE49-F238E27FC236}">
              <a16:creationId xmlns:a16="http://schemas.microsoft.com/office/drawing/2014/main" id="{00000000-0008-0000-0800-0000E3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84" name="Text Box 15">
          <a:extLst>
            <a:ext uri="{FF2B5EF4-FFF2-40B4-BE49-F238E27FC236}">
              <a16:creationId xmlns:a16="http://schemas.microsoft.com/office/drawing/2014/main" id="{00000000-0008-0000-0800-0000E4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85" name="Text Box 15">
          <a:extLst>
            <a:ext uri="{FF2B5EF4-FFF2-40B4-BE49-F238E27FC236}">
              <a16:creationId xmlns:a16="http://schemas.microsoft.com/office/drawing/2014/main" id="{00000000-0008-0000-0800-0000E5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86" name="Text Box 15">
          <a:extLst>
            <a:ext uri="{FF2B5EF4-FFF2-40B4-BE49-F238E27FC236}">
              <a16:creationId xmlns:a16="http://schemas.microsoft.com/office/drawing/2014/main" id="{00000000-0008-0000-0800-0000E6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87" name="Text Box 15">
          <a:extLst>
            <a:ext uri="{FF2B5EF4-FFF2-40B4-BE49-F238E27FC236}">
              <a16:creationId xmlns:a16="http://schemas.microsoft.com/office/drawing/2014/main" id="{00000000-0008-0000-0800-0000E7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88" name="Text Box 15">
          <a:extLst>
            <a:ext uri="{FF2B5EF4-FFF2-40B4-BE49-F238E27FC236}">
              <a16:creationId xmlns:a16="http://schemas.microsoft.com/office/drawing/2014/main" id="{00000000-0008-0000-0800-0000E8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89" name="Text Box 15">
          <a:extLst>
            <a:ext uri="{FF2B5EF4-FFF2-40B4-BE49-F238E27FC236}">
              <a16:creationId xmlns:a16="http://schemas.microsoft.com/office/drawing/2014/main" id="{00000000-0008-0000-0800-0000E9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90" name="Text Box 15">
          <a:extLst>
            <a:ext uri="{FF2B5EF4-FFF2-40B4-BE49-F238E27FC236}">
              <a16:creationId xmlns:a16="http://schemas.microsoft.com/office/drawing/2014/main" id="{00000000-0008-0000-0800-0000EA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91" name="Text Box 15">
          <a:extLst>
            <a:ext uri="{FF2B5EF4-FFF2-40B4-BE49-F238E27FC236}">
              <a16:creationId xmlns:a16="http://schemas.microsoft.com/office/drawing/2014/main" id="{00000000-0008-0000-0800-0000EB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92" name="Text Box 15">
          <a:extLst>
            <a:ext uri="{FF2B5EF4-FFF2-40B4-BE49-F238E27FC236}">
              <a16:creationId xmlns:a16="http://schemas.microsoft.com/office/drawing/2014/main" id="{00000000-0008-0000-0800-0000EC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93" name="Text Box 15">
          <a:extLst>
            <a:ext uri="{FF2B5EF4-FFF2-40B4-BE49-F238E27FC236}">
              <a16:creationId xmlns:a16="http://schemas.microsoft.com/office/drawing/2014/main" id="{00000000-0008-0000-0800-0000ED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94" name="Text Box 15">
          <a:extLst>
            <a:ext uri="{FF2B5EF4-FFF2-40B4-BE49-F238E27FC236}">
              <a16:creationId xmlns:a16="http://schemas.microsoft.com/office/drawing/2014/main" id="{00000000-0008-0000-0800-0000EE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95" name="Text Box 15">
          <a:extLst>
            <a:ext uri="{FF2B5EF4-FFF2-40B4-BE49-F238E27FC236}">
              <a16:creationId xmlns:a16="http://schemas.microsoft.com/office/drawing/2014/main" id="{00000000-0008-0000-0800-0000EF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96" name="Text Box 15">
          <a:extLst>
            <a:ext uri="{FF2B5EF4-FFF2-40B4-BE49-F238E27FC236}">
              <a16:creationId xmlns:a16="http://schemas.microsoft.com/office/drawing/2014/main" id="{00000000-0008-0000-0800-0000F0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97" name="Text Box 15">
          <a:extLst>
            <a:ext uri="{FF2B5EF4-FFF2-40B4-BE49-F238E27FC236}">
              <a16:creationId xmlns:a16="http://schemas.microsoft.com/office/drawing/2014/main" id="{00000000-0008-0000-0800-0000F1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498" name="Text Box 15">
          <a:extLst>
            <a:ext uri="{FF2B5EF4-FFF2-40B4-BE49-F238E27FC236}">
              <a16:creationId xmlns:a16="http://schemas.microsoft.com/office/drawing/2014/main" id="{00000000-0008-0000-0800-0000F201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499" name="Text Box 15">
          <a:extLst>
            <a:ext uri="{FF2B5EF4-FFF2-40B4-BE49-F238E27FC236}">
              <a16:creationId xmlns:a16="http://schemas.microsoft.com/office/drawing/2014/main" id="{00000000-0008-0000-0800-0000F3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00" name="Text Box 15">
          <a:extLst>
            <a:ext uri="{FF2B5EF4-FFF2-40B4-BE49-F238E27FC236}">
              <a16:creationId xmlns:a16="http://schemas.microsoft.com/office/drawing/2014/main" id="{00000000-0008-0000-0800-0000F401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01" name="Text Box 15">
          <a:extLst>
            <a:ext uri="{FF2B5EF4-FFF2-40B4-BE49-F238E27FC236}">
              <a16:creationId xmlns:a16="http://schemas.microsoft.com/office/drawing/2014/main" id="{00000000-0008-0000-0800-0000F5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02" name="Text Box 15">
          <a:extLst>
            <a:ext uri="{FF2B5EF4-FFF2-40B4-BE49-F238E27FC236}">
              <a16:creationId xmlns:a16="http://schemas.microsoft.com/office/drawing/2014/main" id="{00000000-0008-0000-0800-0000F6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03" name="Text Box 15">
          <a:extLst>
            <a:ext uri="{FF2B5EF4-FFF2-40B4-BE49-F238E27FC236}">
              <a16:creationId xmlns:a16="http://schemas.microsoft.com/office/drawing/2014/main" id="{00000000-0008-0000-0800-0000F7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04" name="Text Box 15">
          <a:extLst>
            <a:ext uri="{FF2B5EF4-FFF2-40B4-BE49-F238E27FC236}">
              <a16:creationId xmlns:a16="http://schemas.microsoft.com/office/drawing/2014/main" id="{00000000-0008-0000-0800-0000F8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05" name="Text Box 15">
          <a:extLst>
            <a:ext uri="{FF2B5EF4-FFF2-40B4-BE49-F238E27FC236}">
              <a16:creationId xmlns:a16="http://schemas.microsoft.com/office/drawing/2014/main" id="{00000000-0008-0000-0800-0000F9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06" name="Text Box 15">
          <a:extLst>
            <a:ext uri="{FF2B5EF4-FFF2-40B4-BE49-F238E27FC236}">
              <a16:creationId xmlns:a16="http://schemas.microsoft.com/office/drawing/2014/main" id="{00000000-0008-0000-0800-0000FA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07" name="Text Box 15">
          <a:extLst>
            <a:ext uri="{FF2B5EF4-FFF2-40B4-BE49-F238E27FC236}">
              <a16:creationId xmlns:a16="http://schemas.microsoft.com/office/drawing/2014/main" id="{00000000-0008-0000-0800-0000FB01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08" name="Text Box 15">
          <a:extLst>
            <a:ext uri="{FF2B5EF4-FFF2-40B4-BE49-F238E27FC236}">
              <a16:creationId xmlns:a16="http://schemas.microsoft.com/office/drawing/2014/main" id="{00000000-0008-0000-0800-0000FC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09" name="Text Box 15">
          <a:extLst>
            <a:ext uri="{FF2B5EF4-FFF2-40B4-BE49-F238E27FC236}">
              <a16:creationId xmlns:a16="http://schemas.microsoft.com/office/drawing/2014/main" id="{00000000-0008-0000-0800-0000FD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10" name="Text Box 15">
          <a:extLst>
            <a:ext uri="{FF2B5EF4-FFF2-40B4-BE49-F238E27FC236}">
              <a16:creationId xmlns:a16="http://schemas.microsoft.com/office/drawing/2014/main" id="{00000000-0008-0000-0800-0000FE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11" name="Text Box 15">
          <a:extLst>
            <a:ext uri="{FF2B5EF4-FFF2-40B4-BE49-F238E27FC236}">
              <a16:creationId xmlns:a16="http://schemas.microsoft.com/office/drawing/2014/main" id="{00000000-0008-0000-0800-0000FF01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12" name="Text Box 15">
          <a:extLst>
            <a:ext uri="{FF2B5EF4-FFF2-40B4-BE49-F238E27FC236}">
              <a16:creationId xmlns:a16="http://schemas.microsoft.com/office/drawing/2014/main" id="{00000000-0008-0000-0800-000000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13" name="Text Box 15">
          <a:extLst>
            <a:ext uri="{FF2B5EF4-FFF2-40B4-BE49-F238E27FC236}">
              <a16:creationId xmlns:a16="http://schemas.microsoft.com/office/drawing/2014/main" id="{00000000-0008-0000-0800-000001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14" name="Text Box 15">
          <a:extLst>
            <a:ext uri="{FF2B5EF4-FFF2-40B4-BE49-F238E27FC236}">
              <a16:creationId xmlns:a16="http://schemas.microsoft.com/office/drawing/2014/main" id="{00000000-0008-0000-0800-000002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15" name="Text Box 15">
          <a:extLst>
            <a:ext uri="{FF2B5EF4-FFF2-40B4-BE49-F238E27FC236}">
              <a16:creationId xmlns:a16="http://schemas.microsoft.com/office/drawing/2014/main" id="{00000000-0008-0000-0800-00000302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16" name="Text Box 15">
          <a:extLst>
            <a:ext uri="{FF2B5EF4-FFF2-40B4-BE49-F238E27FC236}">
              <a16:creationId xmlns:a16="http://schemas.microsoft.com/office/drawing/2014/main" id="{00000000-0008-0000-0800-00000402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17" name="Text Box 15">
          <a:extLst>
            <a:ext uri="{FF2B5EF4-FFF2-40B4-BE49-F238E27FC236}">
              <a16:creationId xmlns:a16="http://schemas.microsoft.com/office/drawing/2014/main" id="{00000000-0008-0000-0800-00000502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18" name="Text Box 15">
          <a:extLst>
            <a:ext uri="{FF2B5EF4-FFF2-40B4-BE49-F238E27FC236}">
              <a16:creationId xmlns:a16="http://schemas.microsoft.com/office/drawing/2014/main" id="{00000000-0008-0000-0800-00000602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19" name="Text Box 15">
          <a:extLst>
            <a:ext uri="{FF2B5EF4-FFF2-40B4-BE49-F238E27FC236}">
              <a16:creationId xmlns:a16="http://schemas.microsoft.com/office/drawing/2014/main" id="{00000000-0008-0000-0800-000007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20" name="Text Box 15">
          <a:extLst>
            <a:ext uri="{FF2B5EF4-FFF2-40B4-BE49-F238E27FC236}">
              <a16:creationId xmlns:a16="http://schemas.microsoft.com/office/drawing/2014/main" id="{00000000-0008-0000-0800-000008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21" name="Text Box 15">
          <a:extLst>
            <a:ext uri="{FF2B5EF4-FFF2-40B4-BE49-F238E27FC236}">
              <a16:creationId xmlns:a16="http://schemas.microsoft.com/office/drawing/2014/main" id="{00000000-0008-0000-0800-000009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22" name="Text Box 15">
          <a:extLst>
            <a:ext uri="{FF2B5EF4-FFF2-40B4-BE49-F238E27FC236}">
              <a16:creationId xmlns:a16="http://schemas.microsoft.com/office/drawing/2014/main" id="{00000000-0008-0000-0800-00000A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23" name="Text Box 15">
          <a:extLst>
            <a:ext uri="{FF2B5EF4-FFF2-40B4-BE49-F238E27FC236}">
              <a16:creationId xmlns:a16="http://schemas.microsoft.com/office/drawing/2014/main" id="{00000000-0008-0000-0800-00000B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24" name="Text Box 15">
          <a:extLst>
            <a:ext uri="{FF2B5EF4-FFF2-40B4-BE49-F238E27FC236}">
              <a16:creationId xmlns:a16="http://schemas.microsoft.com/office/drawing/2014/main" id="{00000000-0008-0000-0800-00000C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25" name="Text Box 15">
          <a:extLst>
            <a:ext uri="{FF2B5EF4-FFF2-40B4-BE49-F238E27FC236}">
              <a16:creationId xmlns:a16="http://schemas.microsoft.com/office/drawing/2014/main" id="{00000000-0008-0000-0800-00000D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26" name="Text Box 15">
          <a:extLst>
            <a:ext uri="{FF2B5EF4-FFF2-40B4-BE49-F238E27FC236}">
              <a16:creationId xmlns:a16="http://schemas.microsoft.com/office/drawing/2014/main" id="{00000000-0008-0000-0800-00000E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27" name="Text Box 15">
          <a:extLst>
            <a:ext uri="{FF2B5EF4-FFF2-40B4-BE49-F238E27FC236}">
              <a16:creationId xmlns:a16="http://schemas.microsoft.com/office/drawing/2014/main" id="{00000000-0008-0000-0800-00000F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28" name="Text Box 15">
          <a:extLst>
            <a:ext uri="{FF2B5EF4-FFF2-40B4-BE49-F238E27FC236}">
              <a16:creationId xmlns:a16="http://schemas.microsoft.com/office/drawing/2014/main" id="{00000000-0008-0000-0800-000010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29" name="Text Box 15">
          <a:extLst>
            <a:ext uri="{FF2B5EF4-FFF2-40B4-BE49-F238E27FC236}">
              <a16:creationId xmlns:a16="http://schemas.microsoft.com/office/drawing/2014/main" id="{00000000-0008-0000-0800-000011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30" name="Text Box 15">
          <a:extLst>
            <a:ext uri="{FF2B5EF4-FFF2-40B4-BE49-F238E27FC236}">
              <a16:creationId xmlns:a16="http://schemas.microsoft.com/office/drawing/2014/main" id="{00000000-0008-0000-0800-000012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31" name="Text Box 15">
          <a:extLst>
            <a:ext uri="{FF2B5EF4-FFF2-40B4-BE49-F238E27FC236}">
              <a16:creationId xmlns:a16="http://schemas.microsoft.com/office/drawing/2014/main" id="{00000000-0008-0000-0800-000013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32" name="Text Box 15">
          <a:extLst>
            <a:ext uri="{FF2B5EF4-FFF2-40B4-BE49-F238E27FC236}">
              <a16:creationId xmlns:a16="http://schemas.microsoft.com/office/drawing/2014/main" id="{00000000-0008-0000-0800-000014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33" name="Text Box 15">
          <a:extLst>
            <a:ext uri="{FF2B5EF4-FFF2-40B4-BE49-F238E27FC236}">
              <a16:creationId xmlns:a16="http://schemas.microsoft.com/office/drawing/2014/main" id="{00000000-0008-0000-0800-00001502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34" name="Text Box 15">
          <a:extLst>
            <a:ext uri="{FF2B5EF4-FFF2-40B4-BE49-F238E27FC236}">
              <a16:creationId xmlns:a16="http://schemas.microsoft.com/office/drawing/2014/main" id="{00000000-0008-0000-0800-00001602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35" name="Text Box 15">
          <a:extLst>
            <a:ext uri="{FF2B5EF4-FFF2-40B4-BE49-F238E27FC236}">
              <a16:creationId xmlns:a16="http://schemas.microsoft.com/office/drawing/2014/main" id="{00000000-0008-0000-0800-00001702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36" name="Text Box 15">
          <a:extLst>
            <a:ext uri="{FF2B5EF4-FFF2-40B4-BE49-F238E27FC236}">
              <a16:creationId xmlns:a16="http://schemas.microsoft.com/office/drawing/2014/main" id="{00000000-0008-0000-0800-00001802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37" name="Text Box 15">
          <a:extLst>
            <a:ext uri="{FF2B5EF4-FFF2-40B4-BE49-F238E27FC236}">
              <a16:creationId xmlns:a16="http://schemas.microsoft.com/office/drawing/2014/main" id="{00000000-0008-0000-0800-000019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38" name="Text Box 15">
          <a:extLst>
            <a:ext uri="{FF2B5EF4-FFF2-40B4-BE49-F238E27FC236}">
              <a16:creationId xmlns:a16="http://schemas.microsoft.com/office/drawing/2014/main" id="{00000000-0008-0000-0800-00001A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39" name="Text Box 15">
          <a:extLst>
            <a:ext uri="{FF2B5EF4-FFF2-40B4-BE49-F238E27FC236}">
              <a16:creationId xmlns:a16="http://schemas.microsoft.com/office/drawing/2014/main" id="{00000000-0008-0000-0800-00001B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40" name="Text Box 15">
          <a:extLst>
            <a:ext uri="{FF2B5EF4-FFF2-40B4-BE49-F238E27FC236}">
              <a16:creationId xmlns:a16="http://schemas.microsoft.com/office/drawing/2014/main" id="{00000000-0008-0000-0800-00001C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41" name="Text Box 15">
          <a:extLst>
            <a:ext uri="{FF2B5EF4-FFF2-40B4-BE49-F238E27FC236}">
              <a16:creationId xmlns:a16="http://schemas.microsoft.com/office/drawing/2014/main" id="{00000000-0008-0000-0800-00001D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42" name="Text Box 15">
          <a:extLst>
            <a:ext uri="{FF2B5EF4-FFF2-40B4-BE49-F238E27FC236}">
              <a16:creationId xmlns:a16="http://schemas.microsoft.com/office/drawing/2014/main" id="{00000000-0008-0000-0800-00001E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43" name="Text Box 15">
          <a:extLst>
            <a:ext uri="{FF2B5EF4-FFF2-40B4-BE49-F238E27FC236}">
              <a16:creationId xmlns:a16="http://schemas.microsoft.com/office/drawing/2014/main" id="{00000000-0008-0000-0800-00001F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44" name="Text Box 15">
          <a:extLst>
            <a:ext uri="{FF2B5EF4-FFF2-40B4-BE49-F238E27FC236}">
              <a16:creationId xmlns:a16="http://schemas.microsoft.com/office/drawing/2014/main" id="{00000000-0008-0000-0800-000020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45" name="Text Box 15">
          <a:extLst>
            <a:ext uri="{FF2B5EF4-FFF2-40B4-BE49-F238E27FC236}">
              <a16:creationId xmlns:a16="http://schemas.microsoft.com/office/drawing/2014/main" id="{00000000-0008-0000-0800-000021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46" name="Text Box 15">
          <a:extLst>
            <a:ext uri="{FF2B5EF4-FFF2-40B4-BE49-F238E27FC236}">
              <a16:creationId xmlns:a16="http://schemas.microsoft.com/office/drawing/2014/main" id="{00000000-0008-0000-0800-000022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47" name="Text Box 15">
          <a:extLst>
            <a:ext uri="{FF2B5EF4-FFF2-40B4-BE49-F238E27FC236}">
              <a16:creationId xmlns:a16="http://schemas.microsoft.com/office/drawing/2014/main" id="{00000000-0008-0000-0800-000023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48" name="Text Box 15">
          <a:extLst>
            <a:ext uri="{FF2B5EF4-FFF2-40B4-BE49-F238E27FC236}">
              <a16:creationId xmlns:a16="http://schemas.microsoft.com/office/drawing/2014/main" id="{00000000-0008-0000-0800-000024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49" name="Text Box 15">
          <a:extLst>
            <a:ext uri="{FF2B5EF4-FFF2-40B4-BE49-F238E27FC236}">
              <a16:creationId xmlns:a16="http://schemas.microsoft.com/office/drawing/2014/main" id="{00000000-0008-0000-0800-000025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50" name="Text Box 15">
          <a:extLst>
            <a:ext uri="{FF2B5EF4-FFF2-40B4-BE49-F238E27FC236}">
              <a16:creationId xmlns:a16="http://schemas.microsoft.com/office/drawing/2014/main" id="{00000000-0008-0000-0800-000026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51" name="Text Box 15">
          <a:extLst>
            <a:ext uri="{FF2B5EF4-FFF2-40B4-BE49-F238E27FC236}">
              <a16:creationId xmlns:a16="http://schemas.microsoft.com/office/drawing/2014/main" id="{00000000-0008-0000-0800-00002702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52" name="Text Box 15">
          <a:extLst>
            <a:ext uri="{FF2B5EF4-FFF2-40B4-BE49-F238E27FC236}">
              <a16:creationId xmlns:a16="http://schemas.microsoft.com/office/drawing/2014/main" id="{00000000-0008-0000-0800-00002802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53" name="Text Box 15">
          <a:extLst>
            <a:ext uri="{FF2B5EF4-FFF2-40B4-BE49-F238E27FC236}">
              <a16:creationId xmlns:a16="http://schemas.microsoft.com/office/drawing/2014/main" id="{00000000-0008-0000-0800-00002902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54" name="Text Box 15">
          <a:extLst>
            <a:ext uri="{FF2B5EF4-FFF2-40B4-BE49-F238E27FC236}">
              <a16:creationId xmlns:a16="http://schemas.microsoft.com/office/drawing/2014/main" id="{00000000-0008-0000-0800-00002A02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55" name="Text Box 15">
          <a:extLst>
            <a:ext uri="{FF2B5EF4-FFF2-40B4-BE49-F238E27FC236}">
              <a16:creationId xmlns:a16="http://schemas.microsoft.com/office/drawing/2014/main" id="{00000000-0008-0000-0800-00002B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56" name="Text Box 15">
          <a:extLst>
            <a:ext uri="{FF2B5EF4-FFF2-40B4-BE49-F238E27FC236}">
              <a16:creationId xmlns:a16="http://schemas.microsoft.com/office/drawing/2014/main" id="{00000000-0008-0000-0800-00002C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57" name="Text Box 15">
          <a:extLst>
            <a:ext uri="{FF2B5EF4-FFF2-40B4-BE49-F238E27FC236}">
              <a16:creationId xmlns:a16="http://schemas.microsoft.com/office/drawing/2014/main" id="{00000000-0008-0000-0800-00002D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58" name="Text Box 15">
          <a:extLst>
            <a:ext uri="{FF2B5EF4-FFF2-40B4-BE49-F238E27FC236}">
              <a16:creationId xmlns:a16="http://schemas.microsoft.com/office/drawing/2014/main" id="{00000000-0008-0000-0800-00002E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59" name="Text Box 15">
          <a:extLst>
            <a:ext uri="{FF2B5EF4-FFF2-40B4-BE49-F238E27FC236}">
              <a16:creationId xmlns:a16="http://schemas.microsoft.com/office/drawing/2014/main" id="{00000000-0008-0000-0800-00002F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60" name="Text Box 15">
          <a:extLst>
            <a:ext uri="{FF2B5EF4-FFF2-40B4-BE49-F238E27FC236}">
              <a16:creationId xmlns:a16="http://schemas.microsoft.com/office/drawing/2014/main" id="{00000000-0008-0000-0800-000030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61" name="Text Box 15">
          <a:extLst>
            <a:ext uri="{FF2B5EF4-FFF2-40B4-BE49-F238E27FC236}">
              <a16:creationId xmlns:a16="http://schemas.microsoft.com/office/drawing/2014/main" id="{00000000-0008-0000-0800-000031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62" name="Text Box 15">
          <a:extLst>
            <a:ext uri="{FF2B5EF4-FFF2-40B4-BE49-F238E27FC236}">
              <a16:creationId xmlns:a16="http://schemas.microsoft.com/office/drawing/2014/main" id="{00000000-0008-0000-0800-000032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63" name="Text Box 15">
          <a:extLst>
            <a:ext uri="{FF2B5EF4-FFF2-40B4-BE49-F238E27FC236}">
              <a16:creationId xmlns:a16="http://schemas.microsoft.com/office/drawing/2014/main" id="{00000000-0008-0000-0800-000033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64" name="Text Box 15">
          <a:extLst>
            <a:ext uri="{FF2B5EF4-FFF2-40B4-BE49-F238E27FC236}">
              <a16:creationId xmlns:a16="http://schemas.microsoft.com/office/drawing/2014/main" id="{00000000-0008-0000-0800-000034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65" name="Text Box 15">
          <a:extLst>
            <a:ext uri="{FF2B5EF4-FFF2-40B4-BE49-F238E27FC236}">
              <a16:creationId xmlns:a16="http://schemas.microsoft.com/office/drawing/2014/main" id="{00000000-0008-0000-0800-000035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66" name="Text Box 15">
          <a:extLst>
            <a:ext uri="{FF2B5EF4-FFF2-40B4-BE49-F238E27FC236}">
              <a16:creationId xmlns:a16="http://schemas.microsoft.com/office/drawing/2014/main" id="{00000000-0008-0000-0800-000036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67" name="Text Box 15">
          <a:extLst>
            <a:ext uri="{FF2B5EF4-FFF2-40B4-BE49-F238E27FC236}">
              <a16:creationId xmlns:a16="http://schemas.microsoft.com/office/drawing/2014/main" id="{00000000-0008-0000-0800-000037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68" name="Text Box 15">
          <a:extLst>
            <a:ext uri="{FF2B5EF4-FFF2-40B4-BE49-F238E27FC236}">
              <a16:creationId xmlns:a16="http://schemas.microsoft.com/office/drawing/2014/main" id="{00000000-0008-0000-0800-000038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69" name="Text Box 15">
          <a:extLst>
            <a:ext uri="{FF2B5EF4-FFF2-40B4-BE49-F238E27FC236}">
              <a16:creationId xmlns:a16="http://schemas.microsoft.com/office/drawing/2014/main" id="{00000000-0008-0000-0800-00003902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70" name="Text Box 15">
          <a:extLst>
            <a:ext uri="{FF2B5EF4-FFF2-40B4-BE49-F238E27FC236}">
              <a16:creationId xmlns:a16="http://schemas.microsoft.com/office/drawing/2014/main" id="{00000000-0008-0000-0800-00003A02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71" name="Text Box 15">
          <a:extLst>
            <a:ext uri="{FF2B5EF4-FFF2-40B4-BE49-F238E27FC236}">
              <a16:creationId xmlns:a16="http://schemas.microsoft.com/office/drawing/2014/main" id="{00000000-0008-0000-0800-00003B02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72" name="Text Box 15">
          <a:extLst>
            <a:ext uri="{FF2B5EF4-FFF2-40B4-BE49-F238E27FC236}">
              <a16:creationId xmlns:a16="http://schemas.microsoft.com/office/drawing/2014/main" id="{00000000-0008-0000-0800-00003C02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73" name="Text Box 15">
          <a:extLst>
            <a:ext uri="{FF2B5EF4-FFF2-40B4-BE49-F238E27FC236}">
              <a16:creationId xmlns:a16="http://schemas.microsoft.com/office/drawing/2014/main" id="{00000000-0008-0000-0800-00003D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74" name="Text Box 15">
          <a:extLst>
            <a:ext uri="{FF2B5EF4-FFF2-40B4-BE49-F238E27FC236}">
              <a16:creationId xmlns:a16="http://schemas.microsoft.com/office/drawing/2014/main" id="{00000000-0008-0000-0800-00003E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75" name="Text Box 15">
          <a:extLst>
            <a:ext uri="{FF2B5EF4-FFF2-40B4-BE49-F238E27FC236}">
              <a16:creationId xmlns:a16="http://schemas.microsoft.com/office/drawing/2014/main" id="{00000000-0008-0000-0800-00003F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76" name="Text Box 15">
          <a:extLst>
            <a:ext uri="{FF2B5EF4-FFF2-40B4-BE49-F238E27FC236}">
              <a16:creationId xmlns:a16="http://schemas.microsoft.com/office/drawing/2014/main" id="{00000000-0008-0000-0800-000040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77" name="Text Box 15">
          <a:extLst>
            <a:ext uri="{FF2B5EF4-FFF2-40B4-BE49-F238E27FC236}">
              <a16:creationId xmlns:a16="http://schemas.microsoft.com/office/drawing/2014/main" id="{00000000-0008-0000-0800-000041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78" name="Text Box 15">
          <a:extLst>
            <a:ext uri="{FF2B5EF4-FFF2-40B4-BE49-F238E27FC236}">
              <a16:creationId xmlns:a16="http://schemas.microsoft.com/office/drawing/2014/main" id="{00000000-0008-0000-0800-000042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79" name="Text Box 15">
          <a:extLst>
            <a:ext uri="{FF2B5EF4-FFF2-40B4-BE49-F238E27FC236}">
              <a16:creationId xmlns:a16="http://schemas.microsoft.com/office/drawing/2014/main" id="{00000000-0008-0000-0800-000043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80" name="Text Box 15">
          <a:extLst>
            <a:ext uri="{FF2B5EF4-FFF2-40B4-BE49-F238E27FC236}">
              <a16:creationId xmlns:a16="http://schemas.microsoft.com/office/drawing/2014/main" id="{00000000-0008-0000-0800-000044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81" name="Text Box 15">
          <a:extLst>
            <a:ext uri="{FF2B5EF4-FFF2-40B4-BE49-F238E27FC236}">
              <a16:creationId xmlns:a16="http://schemas.microsoft.com/office/drawing/2014/main" id="{00000000-0008-0000-0800-000045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82" name="Text Box 15">
          <a:extLst>
            <a:ext uri="{FF2B5EF4-FFF2-40B4-BE49-F238E27FC236}">
              <a16:creationId xmlns:a16="http://schemas.microsoft.com/office/drawing/2014/main" id="{00000000-0008-0000-0800-000046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83" name="Text Box 15">
          <a:extLst>
            <a:ext uri="{FF2B5EF4-FFF2-40B4-BE49-F238E27FC236}">
              <a16:creationId xmlns:a16="http://schemas.microsoft.com/office/drawing/2014/main" id="{00000000-0008-0000-0800-000047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84" name="Text Box 15">
          <a:extLst>
            <a:ext uri="{FF2B5EF4-FFF2-40B4-BE49-F238E27FC236}">
              <a16:creationId xmlns:a16="http://schemas.microsoft.com/office/drawing/2014/main" id="{00000000-0008-0000-0800-000048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85" name="Text Box 15">
          <a:extLst>
            <a:ext uri="{FF2B5EF4-FFF2-40B4-BE49-F238E27FC236}">
              <a16:creationId xmlns:a16="http://schemas.microsoft.com/office/drawing/2014/main" id="{00000000-0008-0000-0800-000049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86" name="Text Box 15">
          <a:extLst>
            <a:ext uri="{FF2B5EF4-FFF2-40B4-BE49-F238E27FC236}">
              <a16:creationId xmlns:a16="http://schemas.microsoft.com/office/drawing/2014/main" id="{00000000-0008-0000-0800-00004A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87" name="Text Box 15">
          <a:extLst>
            <a:ext uri="{FF2B5EF4-FFF2-40B4-BE49-F238E27FC236}">
              <a16:creationId xmlns:a16="http://schemas.microsoft.com/office/drawing/2014/main" id="{00000000-0008-0000-0800-00004B02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88" name="Text Box 15">
          <a:extLst>
            <a:ext uri="{FF2B5EF4-FFF2-40B4-BE49-F238E27FC236}">
              <a16:creationId xmlns:a16="http://schemas.microsoft.com/office/drawing/2014/main" id="{00000000-0008-0000-0800-00004C02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89" name="Text Box 15">
          <a:extLst>
            <a:ext uri="{FF2B5EF4-FFF2-40B4-BE49-F238E27FC236}">
              <a16:creationId xmlns:a16="http://schemas.microsoft.com/office/drawing/2014/main" id="{00000000-0008-0000-0800-00004D02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90" name="Text Box 15">
          <a:extLst>
            <a:ext uri="{FF2B5EF4-FFF2-40B4-BE49-F238E27FC236}">
              <a16:creationId xmlns:a16="http://schemas.microsoft.com/office/drawing/2014/main" id="{00000000-0008-0000-0800-00004E02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91" name="Text Box 15">
          <a:extLst>
            <a:ext uri="{FF2B5EF4-FFF2-40B4-BE49-F238E27FC236}">
              <a16:creationId xmlns:a16="http://schemas.microsoft.com/office/drawing/2014/main" id="{00000000-0008-0000-0800-00004F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92" name="Text Box 15">
          <a:extLst>
            <a:ext uri="{FF2B5EF4-FFF2-40B4-BE49-F238E27FC236}">
              <a16:creationId xmlns:a16="http://schemas.microsoft.com/office/drawing/2014/main" id="{00000000-0008-0000-0800-000050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93" name="Text Box 15">
          <a:extLst>
            <a:ext uri="{FF2B5EF4-FFF2-40B4-BE49-F238E27FC236}">
              <a16:creationId xmlns:a16="http://schemas.microsoft.com/office/drawing/2014/main" id="{00000000-0008-0000-0800-000051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94" name="Text Box 15">
          <a:extLst>
            <a:ext uri="{FF2B5EF4-FFF2-40B4-BE49-F238E27FC236}">
              <a16:creationId xmlns:a16="http://schemas.microsoft.com/office/drawing/2014/main" id="{00000000-0008-0000-0800-000052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95" name="Text Box 15">
          <a:extLst>
            <a:ext uri="{FF2B5EF4-FFF2-40B4-BE49-F238E27FC236}">
              <a16:creationId xmlns:a16="http://schemas.microsoft.com/office/drawing/2014/main" id="{00000000-0008-0000-0800-000053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96" name="Text Box 15">
          <a:extLst>
            <a:ext uri="{FF2B5EF4-FFF2-40B4-BE49-F238E27FC236}">
              <a16:creationId xmlns:a16="http://schemas.microsoft.com/office/drawing/2014/main" id="{00000000-0008-0000-0800-000054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597" name="Text Box 15">
          <a:extLst>
            <a:ext uri="{FF2B5EF4-FFF2-40B4-BE49-F238E27FC236}">
              <a16:creationId xmlns:a16="http://schemas.microsoft.com/office/drawing/2014/main" id="{00000000-0008-0000-0800-000055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98" name="Text Box 15">
          <a:extLst>
            <a:ext uri="{FF2B5EF4-FFF2-40B4-BE49-F238E27FC236}">
              <a16:creationId xmlns:a16="http://schemas.microsoft.com/office/drawing/2014/main" id="{00000000-0008-0000-0800-000056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599" name="Text Box 15">
          <a:extLst>
            <a:ext uri="{FF2B5EF4-FFF2-40B4-BE49-F238E27FC236}">
              <a16:creationId xmlns:a16="http://schemas.microsoft.com/office/drawing/2014/main" id="{00000000-0008-0000-0800-000057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00" name="Text Box 15">
          <a:extLst>
            <a:ext uri="{FF2B5EF4-FFF2-40B4-BE49-F238E27FC236}">
              <a16:creationId xmlns:a16="http://schemas.microsoft.com/office/drawing/2014/main" id="{00000000-0008-0000-0800-000058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01" name="Text Box 15">
          <a:extLst>
            <a:ext uri="{FF2B5EF4-FFF2-40B4-BE49-F238E27FC236}">
              <a16:creationId xmlns:a16="http://schemas.microsoft.com/office/drawing/2014/main" id="{00000000-0008-0000-0800-000059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02" name="Text Box 15">
          <a:extLst>
            <a:ext uri="{FF2B5EF4-FFF2-40B4-BE49-F238E27FC236}">
              <a16:creationId xmlns:a16="http://schemas.microsoft.com/office/drawing/2014/main" id="{00000000-0008-0000-0800-00005A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03" name="Text Box 15">
          <a:extLst>
            <a:ext uri="{FF2B5EF4-FFF2-40B4-BE49-F238E27FC236}">
              <a16:creationId xmlns:a16="http://schemas.microsoft.com/office/drawing/2014/main" id="{00000000-0008-0000-0800-00005B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04" name="Text Box 15">
          <a:extLst>
            <a:ext uri="{FF2B5EF4-FFF2-40B4-BE49-F238E27FC236}">
              <a16:creationId xmlns:a16="http://schemas.microsoft.com/office/drawing/2014/main" id="{00000000-0008-0000-0800-00005C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05" name="Text Box 15">
          <a:extLst>
            <a:ext uri="{FF2B5EF4-FFF2-40B4-BE49-F238E27FC236}">
              <a16:creationId xmlns:a16="http://schemas.microsoft.com/office/drawing/2014/main" id="{00000000-0008-0000-0800-00005D02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06" name="Text Box 15">
          <a:extLst>
            <a:ext uri="{FF2B5EF4-FFF2-40B4-BE49-F238E27FC236}">
              <a16:creationId xmlns:a16="http://schemas.microsoft.com/office/drawing/2014/main" id="{00000000-0008-0000-0800-00005E02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07" name="Text Box 15">
          <a:extLst>
            <a:ext uri="{FF2B5EF4-FFF2-40B4-BE49-F238E27FC236}">
              <a16:creationId xmlns:a16="http://schemas.microsoft.com/office/drawing/2014/main" id="{00000000-0008-0000-0800-00005F02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08" name="Text Box 15">
          <a:extLst>
            <a:ext uri="{FF2B5EF4-FFF2-40B4-BE49-F238E27FC236}">
              <a16:creationId xmlns:a16="http://schemas.microsoft.com/office/drawing/2014/main" id="{00000000-0008-0000-0800-00006002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09" name="Text Box 15">
          <a:extLst>
            <a:ext uri="{FF2B5EF4-FFF2-40B4-BE49-F238E27FC236}">
              <a16:creationId xmlns:a16="http://schemas.microsoft.com/office/drawing/2014/main" id="{00000000-0008-0000-0800-000061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10" name="Text Box 15">
          <a:extLst>
            <a:ext uri="{FF2B5EF4-FFF2-40B4-BE49-F238E27FC236}">
              <a16:creationId xmlns:a16="http://schemas.microsoft.com/office/drawing/2014/main" id="{00000000-0008-0000-0800-000062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11" name="Text Box 15">
          <a:extLst>
            <a:ext uri="{FF2B5EF4-FFF2-40B4-BE49-F238E27FC236}">
              <a16:creationId xmlns:a16="http://schemas.microsoft.com/office/drawing/2014/main" id="{00000000-0008-0000-0800-000063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12" name="Text Box 15">
          <a:extLst>
            <a:ext uri="{FF2B5EF4-FFF2-40B4-BE49-F238E27FC236}">
              <a16:creationId xmlns:a16="http://schemas.microsoft.com/office/drawing/2014/main" id="{00000000-0008-0000-0800-000064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13" name="Text Box 15">
          <a:extLst>
            <a:ext uri="{FF2B5EF4-FFF2-40B4-BE49-F238E27FC236}">
              <a16:creationId xmlns:a16="http://schemas.microsoft.com/office/drawing/2014/main" id="{00000000-0008-0000-0800-000065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14" name="Text Box 15">
          <a:extLst>
            <a:ext uri="{FF2B5EF4-FFF2-40B4-BE49-F238E27FC236}">
              <a16:creationId xmlns:a16="http://schemas.microsoft.com/office/drawing/2014/main" id="{00000000-0008-0000-0800-000066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15" name="Text Box 15">
          <a:extLst>
            <a:ext uri="{FF2B5EF4-FFF2-40B4-BE49-F238E27FC236}">
              <a16:creationId xmlns:a16="http://schemas.microsoft.com/office/drawing/2014/main" id="{00000000-0008-0000-0800-000067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16" name="Text Box 15">
          <a:extLst>
            <a:ext uri="{FF2B5EF4-FFF2-40B4-BE49-F238E27FC236}">
              <a16:creationId xmlns:a16="http://schemas.microsoft.com/office/drawing/2014/main" id="{00000000-0008-0000-0800-000068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17" name="Text Box 15">
          <a:extLst>
            <a:ext uri="{FF2B5EF4-FFF2-40B4-BE49-F238E27FC236}">
              <a16:creationId xmlns:a16="http://schemas.microsoft.com/office/drawing/2014/main" id="{00000000-0008-0000-0800-000069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18" name="Text Box 15">
          <a:extLst>
            <a:ext uri="{FF2B5EF4-FFF2-40B4-BE49-F238E27FC236}">
              <a16:creationId xmlns:a16="http://schemas.microsoft.com/office/drawing/2014/main" id="{00000000-0008-0000-0800-00006A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19" name="Text Box 15">
          <a:extLst>
            <a:ext uri="{FF2B5EF4-FFF2-40B4-BE49-F238E27FC236}">
              <a16:creationId xmlns:a16="http://schemas.microsoft.com/office/drawing/2014/main" id="{00000000-0008-0000-0800-00006B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20" name="Text Box 15">
          <a:extLst>
            <a:ext uri="{FF2B5EF4-FFF2-40B4-BE49-F238E27FC236}">
              <a16:creationId xmlns:a16="http://schemas.microsoft.com/office/drawing/2014/main" id="{00000000-0008-0000-0800-00006C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21" name="Text Box 15">
          <a:extLst>
            <a:ext uri="{FF2B5EF4-FFF2-40B4-BE49-F238E27FC236}">
              <a16:creationId xmlns:a16="http://schemas.microsoft.com/office/drawing/2014/main" id="{00000000-0008-0000-0800-00006D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22" name="Text Box 15">
          <a:extLst>
            <a:ext uri="{FF2B5EF4-FFF2-40B4-BE49-F238E27FC236}">
              <a16:creationId xmlns:a16="http://schemas.microsoft.com/office/drawing/2014/main" id="{00000000-0008-0000-0800-00006E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23" name="Text Box 15">
          <a:extLst>
            <a:ext uri="{FF2B5EF4-FFF2-40B4-BE49-F238E27FC236}">
              <a16:creationId xmlns:a16="http://schemas.microsoft.com/office/drawing/2014/main" id="{00000000-0008-0000-0800-00006F02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24" name="Text Box 15">
          <a:extLst>
            <a:ext uri="{FF2B5EF4-FFF2-40B4-BE49-F238E27FC236}">
              <a16:creationId xmlns:a16="http://schemas.microsoft.com/office/drawing/2014/main" id="{00000000-0008-0000-0800-00007002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25" name="Text Box 15">
          <a:extLst>
            <a:ext uri="{FF2B5EF4-FFF2-40B4-BE49-F238E27FC236}">
              <a16:creationId xmlns:a16="http://schemas.microsoft.com/office/drawing/2014/main" id="{00000000-0008-0000-0800-00007102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26" name="Text Box 15">
          <a:extLst>
            <a:ext uri="{FF2B5EF4-FFF2-40B4-BE49-F238E27FC236}">
              <a16:creationId xmlns:a16="http://schemas.microsoft.com/office/drawing/2014/main" id="{00000000-0008-0000-0800-00007202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27" name="Text Box 15">
          <a:extLst>
            <a:ext uri="{FF2B5EF4-FFF2-40B4-BE49-F238E27FC236}">
              <a16:creationId xmlns:a16="http://schemas.microsoft.com/office/drawing/2014/main" id="{00000000-0008-0000-0800-000073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28" name="Text Box 15">
          <a:extLst>
            <a:ext uri="{FF2B5EF4-FFF2-40B4-BE49-F238E27FC236}">
              <a16:creationId xmlns:a16="http://schemas.microsoft.com/office/drawing/2014/main" id="{00000000-0008-0000-0800-000074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29" name="Text Box 15">
          <a:extLst>
            <a:ext uri="{FF2B5EF4-FFF2-40B4-BE49-F238E27FC236}">
              <a16:creationId xmlns:a16="http://schemas.microsoft.com/office/drawing/2014/main" id="{00000000-0008-0000-0800-000075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30" name="Text Box 15">
          <a:extLst>
            <a:ext uri="{FF2B5EF4-FFF2-40B4-BE49-F238E27FC236}">
              <a16:creationId xmlns:a16="http://schemas.microsoft.com/office/drawing/2014/main" id="{00000000-0008-0000-0800-000076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31" name="Text Box 15">
          <a:extLst>
            <a:ext uri="{FF2B5EF4-FFF2-40B4-BE49-F238E27FC236}">
              <a16:creationId xmlns:a16="http://schemas.microsoft.com/office/drawing/2014/main" id="{00000000-0008-0000-0800-000077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32" name="Text Box 15">
          <a:extLst>
            <a:ext uri="{FF2B5EF4-FFF2-40B4-BE49-F238E27FC236}">
              <a16:creationId xmlns:a16="http://schemas.microsoft.com/office/drawing/2014/main" id="{00000000-0008-0000-0800-000078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33" name="Text Box 15">
          <a:extLst>
            <a:ext uri="{FF2B5EF4-FFF2-40B4-BE49-F238E27FC236}">
              <a16:creationId xmlns:a16="http://schemas.microsoft.com/office/drawing/2014/main" id="{00000000-0008-0000-0800-000079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34" name="Text Box 15">
          <a:extLst>
            <a:ext uri="{FF2B5EF4-FFF2-40B4-BE49-F238E27FC236}">
              <a16:creationId xmlns:a16="http://schemas.microsoft.com/office/drawing/2014/main" id="{00000000-0008-0000-0800-00007A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35" name="Text Box 15">
          <a:extLst>
            <a:ext uri="{FF2B5EF4-FFF2-40B4-BE49-F238E27FC236}">
              <a16:creationId xmlns:a16="http://schemas.microsoft.com/office/drawing/2014/main" id="{00000000-0008-0000-0800-00007B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36" name="Text Box 15">
          <a:extLst>
            <a:ext uri="{FF2B5EF4-FFF2-40B4-BE49-F238E27FC236}">
              <a16:creationId xmlns:a16="http://schemas.microsoft.com/office/drawing/2014/main" id="{00000000-0008-0000-0800-00007C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37" name="Text Box 15">
          <a:extLst>
            <a:ext uri="{FF2B5EF4-FFF2-40B4-BE49-F238E27FC236}">
              <a16:creationId xmlns:a16="http://schemas.microsoft.com/office/drawing/2014/main" id="{00000000-0008-0000-0800-00007D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38" name="Text Box 15">
          <a:extLst>
            <a:ext uri="{FF2B5EF4-FFF2-40B4-BE49-F238E27FC236}">
              <a16:creationId xmlns:a16="http://schemas.microsoft.com/office/drawing/2014/main" id="{00000000-0008-0000-0800-00007E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39" name="Text Box 15">
          <a:extLst>
            <a:ext uri="{FF2B5EF4-FFF2-40B4-BE49-F238E27FC236}">
              <a16:creationId xmlns:a16="http://schemas.microsoft.com/office/drawing/2014/main" id="{00000000-0008-0000-0800-00007F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40" name="Text Box 15">
          <a:extLst>
            <a:ext uri="{FF2B5EF4-FFF2-40B4-BE49-F238E27FC236}">
              <a16:creationId xmlns:a16="http://schemas.microsoft.com/office/drawing/2014/main" id="{00000000-0008-0000-0800-000080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41" name="Text Box 15">
          <a:extLst>
            <a:ext uri="{FF2B5EF4-FFF2-40B4-BE49-F238E27FC236}">
              <a16:creationId xmlns:a16="http://schemas.microsoft.com/office/drawing/2014/main" id="{00000000-0008-0000-0800-00008102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42" name="Text Box 15">
          <a:extLst>
            <a:ext uri="{FF2B5EF4-FFF2-40B4-BE49-F238E27FC236}">
              <a16:creationId xmlns:a16="http://schemas.microsoft.com/office/drawing/2014/main" id="{00000000-0008-0000-0800-00008202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43" name="Text Box 15">
          <a:extLst>
            <a:ext uri="{FF2B5EF4-FFF2-40B4-BE49-F238E27FC236}">
              <a16:creationId xmlns:a16="http://schemas.microsoft.com/office/drawing/2014/main" id="{00000000-0008-0000-0800-00008302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44" name="Text Box 15">
          <a:extLst>
            <a:ext uri="{FF2B5EF4-FFF2-40B4-BE49-F238E27FC236}">
              <a16:creationId xmlns:a16="http://schemas.microsoft.com/office/drawing/2014/main" id="{00000000-0008-0000-0800-00008402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45" name="Text Box 15">
          <a:extLst>
            <a:ext uri="{FF2B5EF4-FFF2-40B4-BE49-F238E27FC236}">
              <a16:creationId xmlns:a16="http://schemas.microsoft.com/office/drawing/2014/main" id="{00000000-0008-0000-0800-000085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46" name="Text Box 15">
          <a:extLst>
            <a:ext uri="{FF2B5EF4-FFF2-40B4-BE49-F238E27FC236}">
              <a16:creationId xmlns:a16="http://schemas.microsoft.com/office/drawing/2014/main" id="{00000000-0008-0000-0800-000086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47" name="Text Box 15">
          <a:extLst>
            <a:ext uri="{FF2B5EF4-FFF2-40B4-BE49-F238E27FC236}">
              <a16:creationId xmlns:a16="http://schemas.microsoft.com/office/drawing/2014/main" id="{00000000-0008-0000-0800-000087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48" name="Text Box 15">
          <a:extLst>
            <a:ext uri="{FF2B5EF4-FFF2-40B4-BE49-F238E27FC236}">
              <a16:creationId xmlns:a16="http://schemas.microsoft.com/office/drawing/2014/main" id="{00000000-0008-0000-0800-000088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49" name="Text Box 15">
          <a:extLst>
            <a:ext uri="{FF2B5EF4-FFF2-40B4-BE49-F238E27FC236}">
              <a16:creationId xmlns:a16="http://schemas.microsoft.com/office/drawing/2014/main" id="{00000000-0008-0000-0800-000089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50" name="Text Box 15">
          <a:extLst>
            <a:ext uri="{FF2B5EF4-FFF2-40B4-BE49-F238E27FC236}">
              <a16:creationId xmlns:a16="http://schemas.microsoft.com/office/drawing/2014/main" id="{00000000-0008-0000-0800-00008A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51" name="Text Box 15">
          <a:extLst>
            <a:ext uri="{FF2B5EF4-FFF2-40B4-BE49-F238E27FC236}">
              <a16:creationId xmlns:a16="http://schemas.microsoft.com/office/drawing/2014/main" id="{00000000-0008-0000-0800-00008B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52" name="Text Box 15">
          <a:extLst>
            <a:ext uri="{FF2B5EF4-FFF2-40B4-BE49-F238E27FC236}">
              <a16:creationId xmlns:a16="http://schemas.microsoft.com/office/drawing/2014/main" id="{00000000-0008-0000-0800-00008C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53" name="Text Box 15">
          <a:extLst>
            <a:ext uri="{FF2B5EF4-FFF2-40B4-BE49-F238E27FC236}">
              <a16:creationId xmlns:a16="http://schemas.microsoft.com/office/drawing/2014/main" id="{00000000-0008-0000-0800-00008D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54" name="Text Box 15">
          <a:extLst>
            <a:ext uri="{FF2B5EF4-FFF2-40B4-BE49-F238E27FC236}">
              <a16:creationId xmlns:a16="http://schemas.microsoft.com/office/drawing/2014/main" id="{00000000-0008-0000-0800-00008E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55" name="Text Box 15">
          <a:extLst>
            <a:ext uri="{FF2B5EF4-FFF2-40B4-BE49-F238E27FC236}">
              <a16:creationId xmlns:a16="http://schemas.microsoft.com/office/drawing/2014/main" id="{00000000-0008-0000-0800-00008F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56" name="Text Box 15">
          <a:extLst>
            <a:ext uri="{FF2B5EF4-FFF2-40B4-BE49-F238E27FC236}">
              <a16:creationId xmlns:a16="http://schemas.microsoft.com/office/drawing/2014/main" id="{00000000-0008-0000-0800-000090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57" name="Text Box 15">
          <a:extLst>
            <a:ext uri="{FF2B5EF4-FFF2-40B4-BE49-F238E27FC236}">
              <a16:creationId xmlns:a16="http://schemas.microsoft.com/office/drawing/2014/main" id="{00000000-0008-0000-0800-000091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58" name="Text Box 15">
          <a:extLst>
            <a:ext uri="{FF2B5EF4-FFF2-40B4-BE49-F238E27FC236}">
              <a16:creationId xmlns:a16="http://schemas.microsoft.com/office/drawing/2014/main" id="{00000000-0008-0000-0800-000092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59" name="Text Box 15">
          <a:extLst>
            <a:ext uri="{FF2B5EF4-FFF2-40B4-BE49-F238E27FC236}">
              <a16:creationId xmlns:a16="http://schemas.microsoft.com/office/drawing/2014/main" id="{00000000-0008-0000-0800-00009302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60" name="Text Box 15">
          <a:extLst>
            <a:ext uri="{FF2B5EF4-FFF2-40B4-BE49-F238E27FC236}">
              <a16:creationId xmlns:a16="http://schemas.microsoft.com/office/drawing/2014/main" id="{00000000-0008-0000-0800-00009402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61" name="Text Box 15">
          <a:extLst>
            <a:ext uri="{FF2B5EF4-FFF2-40B4-BE49-F238E27FC236}">
              <a16:creationId xmlns:a16="http://schemas.microsoft.com/office/drawing/2014/main" id="{00000000-0008-0000-0800-00009502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62" name="Text Box 15">
          <a:extLst>
            <a:ext uri="{FF2B5EF4-FFF2-40B4-BE49-F238E27FC236}">
              <a16:creationId xmlns:a16="http://schemas.microsoft.com/office/drawing/2014/main" id="{00000000-0008-0000-0800-00009602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63" name="Text Box 15">
          <a:extLst>
            <a:ext uri="{FF2B5EF4-FFF2-40B4-BE49-F238E27FC236}">
              <a16:creationId xmlns:a16="http://schemas.microsoft.com/office/drawing/2014/main" id="{00000000-0008-0000-0800-000097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64" name="Text Box 15">
          <a:extLst>
            <a:ext uri="{FF2B5EF4-FFF2-40B4-BE49-F238E27FC236}">
              <a16:creationId xmlns:a16="http://schemas.microsoft.com/office/drawing/2014/main" id="{00000000-0008-0000-0800-000098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65" name="Text Box 15">
          <a:extLst>
            <a:ext uri="{FF2B5EF4-FFF2-40B4-BE49-F238E27FC236}">
              <a16:creationId xmlns:a16="http://schemas.microsoft.com/office/drawing/2014/main" id="{00000000-0008-0000-0800-000099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66" name="Text Box 15">
          <a:extLst>
            <a:ext uri="{FF2B5EF4-FFF2-40B4-BE49-F238E27FC236}">
              <a16:creationId xmlns:a16="http://schemas.microsoft.com/office/drawing/2014/main" id="{00000000-0008-0000-0800-00009A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67" name="Text Box 15">
          <a:extLst>
            <a:ext uri="{FF2B5EF4-FFF2-40B4-BE49-F238E27FC236}">
              <a16:creationId xmlns:a16="http://schemas.microsoft.com/office/drawing/2014/main" id="{00000000-0008-0000-0800-00009B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68" name="Text Box 15">
          <a:extLst>
            <a:ext uri="{FF2B5EF4-FFF2-40B4-BE49-F238E27FC236}">
              <a16:creationId xmlns:a16="http://schemas.microsoft.com/office/drawing/2014/main" id="{00000000-0008-0000-0800-00009C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69" name="Text Box 15">
          <a:extLst>
            <a:ext uri="{FF2B5EF4-FFF2-40B4-BE49-F238E27FC236}">
              <a16:creationId xmlns:a16="http://schemas.microsoft.com/office/drawing/2014/main" id="{00000000-0008-0000-0800-00009D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70" name="Text Box 15">
          <a:extLst>
            <a:ext uri="{FF2B5EF4-FFF2-40B4-BE49-F238E27FC236}">
              <a16:creationId xmlns:a16="http://schemas.microsoft.com/office/drawing/2014/main" id="{00000000-0008-0000-0800-00009E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71" name="Text Box 15">
          <a:extLst>
            <a:ext uri="{FF2B5EF4-FFF2-40B4-BE49-F238E27FC236}">
              <a16:creationId xmlns:a16="http://schemas.microsoft.com/office/drawing/2014/main" id="{00000000-0008-0000-0800-00009F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72" name="Text Box 15">
          <a:extLst>
            <a:ext uri="{FF2B5EF4-FFF2-40B4-BE49-F238E27FC236}">
              <a16:creationId xmlns:a16="http://schemas.microsoft.com/office/drawing/2014/main" id="{00000000-0008-0000-0800-0000A0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73" name="Text Box 15">
          <a:extLst>
            <a:ext uri="{FF2B5EF4-FFF2-40B4-BE49-F238E27FC236}">
              <a16:creationId xmlns:a16="http://schemas.microsoft.com/office/drawing/2014/main" id="{00000000-0008-0000-0800-0000A1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74" name="Text Box 15">
          <a:extLst>
            <a:ext uri="{FF2B5EF4-FFF2-40B4-BE49-F238E27FC236}">
              <a16:creationId xmlns:a16="http://schemas.microsoft.com/office/drawing/2014/main" id="{00000000-0008-0000-0800-0000A2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75" name="Text Box 15">
          <a:extLst>
            <a:ext uri="{FF2B5EF4-FFF2-40B4-BE49-F238E27FC236}">
              <a16:creationId xmlns:a16="http://schemas.microsoft.com/office/drawing/2014/main" id="{00000000-0008-0000-0800-0000A3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76" name="Text Box 15">
          <a:extLst>
            <a:ext uri="{FF2B5EF4-FFF2-40B4-BE49-F238E27FC236}">
              <a16:creationId xmlns:a16="http://schemas.microsoft.com/office/drawing/2014/main" id="{00000000-0008-0000-0800-0000A4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77" name="Text Box 15">
          <a:extLst>
            <a:ext uri="{FF2B5EF4-FFF2-40B4-BE49-F238E27FC236}">
              <a16:creationId xmlns:a16="http://schemas.microsoft.com/office/drawing/2014/main" id="{00000000-0008-0000-0800-0000A502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78" name="Text Box 15">
          <a:extLst>
            <a:ext uri="{FF2B5EF4-FFF2-40B4-BE49-F238E27FC236}">
              <a16:creationId xmlns:a16="http://schemas.microsoft.com/office/drawing/2014/main" id="{00000000-0008-0000-0800-0000A602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79" name="Text Box 15">
          <a:extLst>
            <a:ext uri="{FF2B5EF4-FFF2-40B4-BE49-F238E27FC236}">
              <a16:creationId xmlns:a16="http://schemas.microsoft.com/office/drawing/2014/main" id="{00000000-0008-0000-0800-0000A702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80" name="Text Box 15">
          <a:extLst>
            <a:ext uri="{FF2B5EF4-FFF2-40B4-BE49-F238E27FC236}">
              <a16:creationId xmlns:a16="http://schemas.microsoft.com/office/drawing/2014/main" id="{00000000-0008-0000-0800-0000A802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81" name="Text Box 15">
          <a:extLst>
            <a:ext uri="{FF2B5EF4-FFF2-40B4-BE49-F238E27FC236}">
              <a16:creationId xmlns:a16="http://schemas.microsoft.com/office/drawing/2014/main" id="{00000000-0008-0000-0800-0000A9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82" name="Text Box 15">
          <a:extLst>
            <a:ext uri="{FF2B5EF4-FFF2-40B4-BE49-F238E27FC236}">
              <a16:creationId xmlns:a16="http://schemas.microsoft.com/office/drawing/2014/main" id="{00000000-0008-0000-0800-0000AA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83" name="Text Box 15">
          <a:extLst>
            <a:ext uri="{FF2B5EF4-FFF2-40B4-BE49-F238E27FC236}">
              <a16:creationId xmlns:a16="http://schemas.microsoft.com/office/drawing/2014/main" id="{00000000-0008-0000-0800-0000AB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84" name="Text Box 15">
          <a:extLst>
            <a:ext uri="{FF2B5EF4-FFF2-40B4-BE49-F238E27FC236}">
              <a16:creationId xmlns:a16="http://schemas.microsoft.com/office/drawing/2014/main" id="{00000000-0008-0000-0800-0000AC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85" name="Text Box 15">
          <a:extLst>
            <a:ext uri="{FF2B5EF4-FFF2-40B4-BE49-F238E27FC236}">
              <a16:creationId xmlns:a16="http://schemas.microsoft.com/office/drawing/2014/main" id="{00000000-0008-0000-0800-0000AD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86" name="Text Box 15">
          <a:extLst>
            <a:ext uri="{FF2B5EF4-FFF2-40B4-BE49-F238E27FC236}">
              <a16:creationId xmlns:a16="http://schemas.microsoft.com/office/drawing/2014/main" id="{00000000-0008-0000-0800-0000AE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87" name="Text Box 15">
          <a:extLst>
            <a:ext uri="{FF2B5EF4-FFF2-40B4-BE49-F238E27FC236}">
              <a16:creationId xmlns:a16="http://schemas.microsoft.com/office/drawing/2014/main" id="{00000000-0008-0000-0800-0000AF020000}"/>
            </a:ext>
          </a:extLst>
        </xdr:cNvPr>
        <xdr:cNvSpPr txBox="1">
          <a:spLocks noChangeArrowheads="1"/>
        </xdr:cNvSpPr>
      </xdr:nvSpPr>
      <xdr:spPr bwMode="auto">
        <a:xfrm>
          <a:off x="9374909"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88" name="Text Box 15">
          <a:extLst>
            <a:ext uri="{FF2B5EF4-FFF2-40B4-BE49-F238E27FC236}">
              <a16:creationId xmlns:a16="http://schemas.microsoft.com/office/drawing/2014/main" id="{00000000-0008-0000-0800-0000B0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89" name="Text Box 15">
          <a:extLst>
            <a:ext uri="{FF2B5EF4-FFF2-40B4-BE49-F238E27FC236}">
              <a16:creationId xmlns:a16="http://schemas.microsoft.com/office/drawing/2014/main" id="{00000000-0008-0000-0800-0000B1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90" name="Text Box 15">
          <a:extLst>
            <a:ext uri="{FF2B5EF4-FFF2-40B4-BE49-F238E27FC236}">
              <a16:creationId xmlns:a16="http://schemas.microsoft.com/office/drawing/2014/main" id="{00000000-0008-0000-0800-0000B2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91" name="Text Box 15">
          <a:extLst>
            <a:ext uri="{FF2B5EF4-FFF2-40B4-BE49-F238E27FC236}">
              <a16:creationId xmlns:a16="http://schemas.microsoft.com/office/drawing/2014/main" id="{00000000-0008-0000-0800-0000B3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92" name="Text Box 15">
          <a:extLst>
            <a:ext uri="{FF2B5EF4-FFF2-40B4-BE49-F238E27FC236}">
              <a16:creationId xmlns:a16="http://schemas.microsoft.com/office/drawing/2014/main" id="{00000000-0008-0000-0800-0000B4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93" name="Text Box 15">
          <a:extLst>
            <a:ext uri="{FF2B5EF4-FFF2-40B4-BE49-F238E27FC236}">
              <a16:creationId xmlns:a16="http://schemas.microsoft.com/office/drawing/2014/main" id="{00000000-0008-0000-0800-0000B5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94" name="Text Box 15">
          <a:extLst>
            <a:ext uri="{FF2B5EF4-FFF2-40B4-BE49-F238E27FC236}">
              <a16:creationId xmlns:a16="http://schemas.microsoft.com/office/drawing/2014/main" id="{00000000-0008-0000-0800-0000B6020000}"/>
            </a:ext>
          </a:extLst>
        </xdr:cNvPr>
        <xdr:cNvSpPr txBox="1">
          <a:spLocks noChangeArrowheads="1"/>
        </xdr:cNvSpPr>
      </xdr:nvSpPr>
      <xdr:spPr bwMode="auto">
        <a:xfrm>
          <a:off x="12790343" y="123651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695" name="Text Box 15">
          <a:extLst>
            <a:ext uri="{FF2B5EF4-FFF2-40B4-BE49-F238E27FC236}">
              <a16:creationId xmlns:a16="http://schemas.microsoft.com/office/drawing/2014/main" id="{00000000-0008-0000-0800-0000B7020000}"/>
            </a:ext>
          </a:extLst>
        </xdr:cNvPr>
        <xdr:cNvSpPr txBox="1">
          <a:spLocks noChangeArrowheads="1"/>
        </xdr:cNvSpPr>
      </xdr:nvSpPr>
      <xdr:spPr bwMode="auto">
        <a:xfrm>
          <a:off x="9374909"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97" name="Text Box 15">
          <a:extLst>
            <a:ext uri="{FF2B5EF4-FFF2-40B4-BE49-F238E27FC236}">
              <a16:creationId xmlns:a16="http://schemas.microsoft.com/office/drawing/2014/main" id="{00000000-0008-0000-0800-0000B902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698" name="Text Box 15">
          <a:extLst>
            <a:ext uri="{FF2B5EF4-FFF2-40B4-BE49-F238E27FC236}">
              <a16:creationId xmlns:a16="http://schemas.microsoft.com/office/drawing/2014/main" id="{00000000-0008-0000-0800-0000BA020000}"/>
            </a:ext>
          </a:extLst>
        </xdr:cNvPr>
        <xdr:cNvSpPr txBox="1">
          <a:spLocks noChangeArrowheads="1"/>
        </xdr:cNvSpPr>
      </xdr:nvSpPr>
      <xdr:spPr bwMode="auto">
        <a:xfrm>
          <a:off x="12790343" y="1287000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444331"/>
    <xdr:sp macro="" textlink="">
      <xdr:nvSpPr>
        <xdr:cNvPr id="696" name="Text Box 15">
          <a:extLst>
            <a:ext uri="{FF2B5EF4-FFF2-40B4-BE49-F238E27FC236}">
              <a16:creationId xmlns:a16="http://schemas.microsoft.com/office/drawing/2014/main" id="{00000000-0008-0000-0800-0000B8020000}"/>
            </a:ext>
          </a:extLst>
        </xdr:cNvPr>
        <xdr:cNvSpPr txBox="1">
          <a:spLocks noChangeArrowheads="1"/>
        </xdr:cNvSpPr>
      </xdr:nvSpPr>
      <xdr:spPr bwMode="auto">
        <a:xfrm>
          <a:off x="8980714" y="7036254"/>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699" name="Text Box 16">
          <a:extLst>
            <a:ext uri="{FF2B5EF4-FFF2-40B4-BE49-F238E27FC236}">
              <a16:creationId xmlns:a16="http://schemas.microsoft.com/office/drawing/2014/main" id="{00000000-0008-0000-0800-0000BB020000}"/>
            </a:ext>
          </a:extLst>
        </xdr:cNvPr>
        <xdr:cNvSpPr txBox="1">
          <a:spLocks noChangeArrowheads="1"/>
        </xdr:cNvSpPr>
      </xdr:nvSpPr>
      <xdr:spPr bwMode="auto">
        <a:xfrm>
          <a:off x="8980714" y="7307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700" name="Text Box 17">
          <a:extLst>
            <a:ext uri="{FF2B5EF4-FFF2-40B4-BE49-F238E27FC236}">
              <a16:creationId xmlns:a16="http://schemas.microsoft.com/office/drawing/2014/main" id="{00000000-0008-0000-0800-0000BC020000}"/>
            </a:ext>
          </a:extLst>
        </xdr:cNvPr>
        <xdr:cNvSpPr txBox="1">
          <a:spLocks noChangeArrowheads="1"/>
        </xdr:cNvSpPr>
      </xdr:nvSpPr>
      <xdr:spPr bwMode="auto">
        <a:xfrm>
          <a:off x="8980714" y="7307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701" name="Text Box 18">
          <a:extLst>
            <a:ext uri="{FF2B5EF4-FFF2-40B4-BE49-F238E27FC236}">
              <a16:creationId xmlns:a16="http://schemas.microsoft.com/office/drawing/2014/main" id="{00000000-0008-0000-0800-0000BD020000}"/>
            </a:ext>
          </a:extLst>
        </xdr:cNvPr>
        <xdr:cNvSpPr txBox="1">
          <a:spLocks noChangeArrowheads="1"/>
        </xdr:cNvSpPr>
      </xdr:nvSpPr>
      <xdr:spPr bwMode="auto">
        <a:xfrm>
          <a:off x="8980714" y="7307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702" name="Text Box 19">
          <a:extLst>
            <a:ext uri="{FF2B5EF4-FFF2-40B4-BE49-F238E27FC236}">
              <a16:creationId xmlns:a16="http://schemas.microsoft.com/office/drawing/2014/main" id="{00000000-0008-0000-0800-0000BE020000}"/>
            </a:ext>
          </a:extLst>
        </xdr:cNvPr>
        <xdr:cNvSpPr txBox="1">
          <a:spLocks noChangeArrowheads="1"/>
        </xdr:cNvSpPr>
      </xdr:nvSpPr>
      <xdr:spPr bwMode="auto">
        <a:xfrm>
          <a:off x="8980714" y="73070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03" name="Text Box 15">
          <a:extLst>
            <a:ext uri="{FF2B5EF4-FFF2-40B4-BE49-F238E27FC236}">
              <a16:creationId xmlns:a16="http://schemas.microsoft.com/office/drawing/2014/main" id="{00000000-0008-0000-0800-0000BF020000}"/>
            </a:ext>
          </a:extLst>
        </xdr:cNvPr>
        <xdr:cNvSpPr txBox="1">
          <a:spLocks noChangeArrowheads="1"/>
        </xdr:cNvSpPr>
      </xdr:nvSpPr>
      <xdr:spPr bwMode="auto">
        <a:xfrm>
          <a:off x="8980714" y="78118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04" name="Text Box 15">
          <a:extLst>
            <a:ext uri="{FF2B5EF4-FFF2-40B4-BE49-F238E27FC236}">
              <a16:creationId xmlns:a16="http://schemas.microsoft.com/office/drawing/2014/main" id="{00000000-0008-0000-0800-0000C0020000}"/>
            </a:ext>
          </a:extLst>
        </xdr:cNvPr>
        <xdr:cNvSpPr txBox="1">
          <a:spLocks noChangeArrowheads="1"/>
        </xdr:cNvSpPr>
      </xdr:nvSpPr>
      <xdr:spPr bwMode="auto">
        <a:xfrm>
          <a:off x="8980714" y="113769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05" name="Text Box 15">
          <a:extLst>
            <a:ext uri="{FF2B5EF4-FFF2-40B4-BE49-F238E27FC236}">
              <a16:creationId xmlns:a16="http://schemas.microsoft.com/office/drawing/2014/main" id="{00000000-0008-0000-0800-0000C1020000}"/>
            </a:ext>
          </a:extLst>
        </xdr:cNvPr>
        <xdr:cNvSpPr txBox="1">
          <a:spLocks noChangeArrowheads="1"/>
        </xdr:cNvSpPr>
      </xdr:nvSpPr>
      <xdr:spPr bwMode="auto">
        <a:xfrm>
          <a:off x="8980714" y="113769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06" name="Text Box 15">
          <a:extLst>
            <a:ext uri="{FF2B5EF4-FFF2-40B4-BE49-F238E27FC236}">
              <a16:creationId xmlns:a16="http://schemas.microsoft.com/office/drawing/2014/main" id="{00000000-0008-0000-0800-0000C2020000}"/>
            </a:ext>
          </a:extLst>
        </xdr:cNvPr>
        <xdr:cNvSpPr txBox="1">
          <a:spLocks noChangeArrowheads="1"/>
        </xdr:cNvSpPr>
      </xdr:nvSpPr>
      <xdr:spPr bwMode="auto">
        <a:xfrm>
          <a:off x="8960145" y="148523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07" name="Text Box 15">
          <a:extLst>
            <a:ext uri="{FF2B5EF4-FFF2-40B4-BE49-F238E27FC236}">
              <a16:creationId xmlns:a16="http://schemas.microsoft.com/office/drawing/2014/main" id="{00000000-0008-0000-0800-0000C3020000}"/>
            </a:ext>
          </a:extLst>
        </xdr:cNvPr>
        <xdr:cNvSpPr txBox="1">
          <a:spLocks noChangeArrowheads="1"/>
        </xdr:cNvSpPr>
      </xdr:nvSpPr>
      <xdr:spPr bwMode="auto">
        <a:xfrm>
          <a:off x="8960145" y="148523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08" name="Text Box 15">
          <a:extLst>
            <a:ext uri="{FF2B5EF4-FFF2-40B4-BE49-F238E27FC236}">
              <a16:creationId xmlns:a16="http://schemas.microsoft.com/office/drawing/2014/main" id="{00000000-0008-0000-0800-0000C4020000}"/>
            </a:ext>
          </a:extLst>
        </xdr:cNvPr>
        <xdr:cNvSpPr txBox="1">
          <a:spLocks noChangeArrowheads="1"/>
        </xdr:cNvSpPr>
      </xdr:nvSpPr>
      <xdr:spPr bwMode="auto">
        <a:xfrm>
          <a:off x="8960145" y="148523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09" name="Text Box 15">
          <a:extLst>
            <a:ext uri="{FF2B5EF4-FFF2-40B4-BE49-F238E27FC236}">
              <a16:creationId xmlns:a16="http://schemas.microsoft.com/office/drawing/2014/main" id="{00000000-0008-0000-0800-0000C5020000}"/>
            </a:ext>
          </a:extLst>
        </xdr:cNvPr>
        <xdr:cNvSpPr txBox="1">
          <a:spLocks noChangeArrowheads="1"/>
        </xdr:cNvSpPr>
      </xdr:nvSpPr>
      <xdr:spPr bwMode="auto">
        <a:xfrm>
          <a:off x="8960145" y="148523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10" name="Text Box 15">
          <a:extLst>
            <a:ext uri="{FF2B5EF4-FFF2-40B4-BE49-F238E27FC236}">
              <a16:creationId xmlns:a16="http://schemas.microsoft.com/office/drawing/2014/main" id="{00000000-0008-0000-0800-0000C6020000}"/>
            </a:ext>
          </a:extLst>
        </xdr:cNvPr>
        <xdr:cNvSpPr txBox="1">
          <a:spLocks noChangeArrowheads="1"/>
        </xdr:cNvSpPr>
      </xdr:nvSpPr>
      <xdr:spPr bwMode="auto">
        <a:xfrm>
          <a:off x="8960145" y="148523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11" name="Text Box 15">
          <a:extLst>
            <a:ext uri="{FF2B5EF4-FFF2-40B4-BE49-F238E27FC236}">
              <a16:creationId xmlns:a16="http://schemas.microsoft.com/office/drawing/2014/main" id="{00000000-0008-0000-0800-0000C7020000}"/>
            </a:ext>
          </a:extLst>
        </xdr:cNvPr>
        <xdr:cNvSpPr txBox="1">
          <a:spLocks noChangeArrowheads="1"/>
        </xdr:cNvSpPr>
      </xdr:nvSpPr>
      <xdr:spPr bwMode="auto">
        <a:xfrm>
          <a:off x="8960145" y="148523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12" name="Text Box 15">
          <a:extLst>
            <a:ext uri="{FF2B5EF4-FFF2-40B4-BE49-F238E27FC236}">
              <a16:creationId xmlns:a16="http://schemas.microsoft.com/office/drawing/2014/main" id="{00000000-0008-0000-0800-0000C8020000}"/>
            </a:ext>
          </a:extLst>
        </xdr:cNvPr>
        <xdr:cNvSpPr txBox="1">
          <a:spLocks noChangeArrowheads="1"/>
        </xdr:cNvSpPr>
      </xdr:nvSpPr>
      <xdr:spPr bwMode="auto">
        <a:xfrm>
          <a:off x="8960145" y="148523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13" name="Text Box 15">
          <a:extLst>
            <a:ext uri="{FF2B5EF4-FFF2-40B4-BE49-F238E27FC236}">
              <a16:creationId xmlns:a16="http://schemas.microsoft.com/office/drawing/2014/main" id="{00000000-0008-0000-0800-0000C9020000}"/>
            </a:ext>
          </a:extLst>
        </xdr:cNvPr>
        <xdr:cNvSpPr txBox="1">
          <a:spLocks noChangeArrowheads="1"/>
        </xdr:cNvSpPr>
      </xdr:nvSpPr>
      <xdr:spPr bwMode="auto">
        <a:xfrm>
          <a:off x="8960145" y="153571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14" name="Text Box 15">
          <a:extLst>
            <a:ext uri="{FF2B5EF4-FFF2-40B4-BE49-F238E27FC236}">
              <a16:creationId xmlns:a16="http://schemas.microsoft.com/office/drawing/2014/main" id="{00000000-0008-0000-0800-0000CA020000}"/>
            </a:ext>
          </a:extLst>
        </xdr:cNvPr>
        <xdr:cNvSpPr txBox="1">
          <a:spLocks noChangeArrowheads="1"/>
        </xdr:cNvSpPr>
      </xdr:nvSpPr>
      <xdr:spPr bwMode="auto">
        <a:xfrm>
          <a:off x="8960145" y="153571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15" name="Text Box 15">
          <a:extLst>
            <a:ext uri="{FF2B5EF4-FFF2-40B4-BE49-F238E27FC236}">
              <a16:creationId xmlns:a16="http://schemas.microsoft.com/office/drawing/2014/main" id="{00000000-0008-0000-0800-0000CB020000}"/>
            </a:ext>
          </a:extLst>
        </xdr:cNvPr>
        <xdr:cNvSpPr txBox="1">
          <a:spLocks noChangeArrowheads="1"/>
        </xdr:cNvSpPr>
      </xdr:nvSpPr>
      <xdr:spPr bwMode="auto">
        <a:xfrm>
          <a:off x="8960145" y="153571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16" name="Text Box 15">
          <a:extLst>
            <a:ext uri="{FF2B5EF4-FFF2-40B4-BE49-F238E27FC236}">
              <a16:creationId xmlns:a16="http://schemas.microsoft.com/office/drawing/2014/main" id="{00000000-0008-0000-0800-0000CC020000}"/>
            </a:ext>
          </a:extLst>
        </xdr:cNvPr>
        <xdr:cNvSpPr txBox="1">
          <a:spLocks noChangeArrowheads="1"/>
        </xdr:cNvSpPr>
      </xdr:nvSpPr>
      <xdr:spPr bwMode="auto">
        <a:xfrm>
          <a:off x="8960145" y="153571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504825</xdr:rowOff>
    </xdr:from>
    <xdr:ext cx="95250" cy="444014"/>
    <xdr:sp macro="" textlink="">
      <xdr:nvSpPr>
        <xdr:cNvPr id="717" name="Text Box 15">
          <a:extLst>
            <a:ext uri="{FF2B5EF4-FFF2-40B4-BE49-F238E27FC236}">
              <a16:creationId xmlns:a16="http://schemas.microsoft.com/office/drawing/2014/main" id="{00000000-0008-0000-0800-0000CD020000}"/>
            </a:ext>
          </a:extLst>
        </xdr:cNvPr>
        <xdr:cNvSpPr txBox="1">
          <a:spLocks noChangeArrowheads="1"/>
        </xdr:cNvSpPr>
      </xdr:nvSpPr>
      <xdr:spPr bwMode="auto">
        <a:xfrm>
          <a:off x="8960145" y="8578924"/>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18" name="Text Box 15">
          <a:extLst>
            <a:ext uri="{FF2B5EF4-FFF2-40B4-BE49-F238E27FC236}">
              <a16:creationId xmlns:a16="http://schemas.microsoft.com/office/drawing/2014/main" id="{00000000-0008-0000-0800-0000CE020000}"/>
            </a:ext>
          </a:extLst>
        </xdr:cNvPr>
        <xdr:cNvSpPr txBox="1">
          <a:spLocks noChangeArrowheads="1"/>
        </xdr:cNvSpPr>
      </xdr:nvSpPr>
      <xdr:spPr bwMode="auto">
        <a:xfrm>
          <a:off x="8960145" y="104285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19" name="Text Box 15">
          <a:extLst>
            <a:ext uri="{FF2B5EF4-FFF2-40B4-BE49-F238E27FC236}">
              <a16:creationId xmlns:a16="http://schemas.microsoft.com/office/drawing/2014/main" id="{00000000-0008-0000-0800-0000CF020000}"/>
            </a:ext>
          </a:extLst>
        </xdr:cNvPr>
        <xdr:cNvSpPr txBox="1">
          <a:spLocks noChangeArrowheads="1"/>
        </xdr:cNvSpPr>
      </xdr:nvSpPr>
      <xdr:spPr bwMode="auto">
        <a:xfrm>
          <a:off x="8960145" y="1150287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20" name="Text Box 15">
          <a:extLst>
            <a:ext uri="{FF2B5EF4-FFF2-40B4-BE49-F238E27FC236}">
              <a16:creationId xmlns:a16="http://schemas.microsoft.com/office/drawing/2014/main" id="{00000000-0008-0000-0800-0000D0020000}"/>
            </a:ext>
          </a:extLst>
        </xdr:cNvPr>
        <xdr:cNvSpPr txBox="1">
          <a:spLocks noChangeArrowheads="1"/>
        </xdr:cNvSpPr>
      </xdr:nvSpPr>
      <xdr:spPr bwMode="auto">
        <a:xfrm>
          <a:off x="8960145" y="1150287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21" name="Text Box 15">
          <a:extLst>
            <a:ext uri="{FF2B5EF4-FFF2-40B4-BE49-F238E27FC236}">
              <a16:creationId xmlns:a16="http://schemas.microsoft.com/office/drawing/2014/main" id="{00000000-0008-0000-0800-0000D1020000}"/>
            </a:ext>
          </a:extLst>
        </xdr:cNvPr>
        <xdr:cNvSpPr txBox="1">
          <a:spLocks noChangeArrowheads="1"/>
        </xdr:cNvSpPr>
      </xdr:nvSpPr>
      <xdr:spPr bwMode="auto">
        <a:xfrm>
          <a:off x="8960145" y="1292055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22" name="Text Box 15">
          <a:extLst>
            <a:ext uri="{FF2B5EF4-FFF2-40B4-BE49-F238E27FC236}">
              <a16:creationId xmlns:a16="http://schemas.microsoft.com/office/drawing/2014/main" id="{00000000-0008-0000-0800-0000D2020000}"/>
            </a:ext>
          </a:extLst>
        </xdr:cNvPr>
        <xdr:cNvSpPr txBox="1">
          <a:spLocks noChangeArrowheads="1"/>
        </xdr:cNvSpPr>
      </xdr:nvSpPr>
      <xdr:spPr bwMode="auto">
        <a:xfrm>
          <a:off x="8960145" y="1292055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23" name="Text Box 15">
          <a:extLst>
            <a:ext uri="{FF2B5EF4-FFF2-40B4-BE49-F238E27FC236}">
              <a16:creationId xmlns:a16="http://schemas.microsoft.com/office/drawing/2014/main" id="{00000000-0008-0000-0800-0000D3020000}"/>
            </a:ext>
          </a:extLst>
        </xdr:cNvPr>
        <xdr:cNvSpPr txBox="1">
          <a:spLocks noChangeArrowheads="1"/>
        </xdr:cNvSpPr>
      </xdr:nvSpPr>
      <xdr:spPr bwMode="auto">
        <a:xfrm>
          <a:off x="8960145" y="1413886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24" name="Text Box 15">
          <a:extLst>
            <a:ext uri="{FF2B5EF4-FFF2-40B4-BE49-F238E27FC236}">
              <a16:creationId xmlns:a16="http://schemas.microsoft.com/office/drawing/2014/main" id="{00000000-0008-0000-0800-0000D4020000}"/>
            </a:ext>
          </a:extLst>
        </xdr:cNvPr>
        <xdr:cNvSpPr txBox="1">
          <a:spLocks noChangeArrowheads="1"/>
        </xdr:cNvSpPr>
      </xdr:nvSpPr>
      <xdr:spPr bwMode="auto">
        <a:xfrm>
          <a:off x="8960145" y="1413886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25" name="Text Box 15">
          <a:extLst>
            <a:ext uri="{FF2B5EF4-FFF2-40B4-BE49-F238E27FC236}">
              <a16:creationId xmlns:a16="http://schemas.microsoft.com/office/drawing/2014/main" id="{00000000-0008-0000-0800-0000D5020000}"/>
            </a:ext>
          </a:extLst>
        </xdr:cNvPr>
        <xdr:cNvSpPr txBox="1">
          <a:spLocks noChangeArrowheads="1"/>
        </xdr:cNvSpPr>
      </xdr:nvSpPr>
      <xdr:spPr bwMode="auto">
        <a:xfrm>
          <a:off x="8960145" y="148523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26" name="Text Box 15">
          <a:extLst>
            <a:ext uri="{FF2B5EF4-FFF2-40B4-BE49-F238E27FC236}">
              <a16:creationId xmlns:a16="http://schemas.microsoft.com/office/drawing/2014/main" id="{00000000-0008-0000-0800-0000D6020000}"/>
            </a:ext>
          </a:extLst>
        </xdr:cNvPr>
        <xdr:cNvSpPr txBox="1">
          <a:spLocks noChangeArrowheads="1"/>
        </xdr:cNvSpPr>
      </xdr:nvSpPr>
      <xdr:spPr bwMode="auto">
        <a:xfrm>
          <a:off x="8960145" y="148523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27" name="Text Box 15">
          <a:extLst>
            <a:ext uri="{FF2B5EF4-FFF2-40B4-BE49-F238E27FC236}">
              <a16:creationId xmlns:a16="http://schemas.microsoft.com/office/drawing/2014/main" id="{00000000-0008-0000-0800-0000D7020000}"/>
            </a:ext>
          </a:extLst>
        </xdr:cNvPr>
        <xdr:cNvSpPr txBox="1">
          <a:spLocks noChangeArrowheads="1"/>
        </xdr:cNvSpPr>
      </xdr:nvSpPr>
      <xdr:spPr bwMode="auto">
        <a:xfrm>
          <a:off x="8960145" y="148523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28" name="Text Box 15">
          <a:extLst>
            <a:ext uri="{FF2B5EF4-FFF2-40B4-BE49-F238E27FC236}">
              <a16:creationId xmlns:a16="http://schemas.microsoft.com/office/drawing/2014/main" id="{00000000-0008-0000-0800-0000D8020000}"/>
            </a:ext>
          </a:extLst>
        </xdr:cNvPr>
        <xdr:cNvSpPr txBox="1">
          <a:spLocks noChangeArrowheads="1"/>
        </xdr:cNvSpPr>
      </xdr:nvSpPr>
      <xdr:spPr bwMode="auto">
        <a:xfrm>
          <a:off x="8960145" y="148523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29" name="Text Box 15">
          <a:extLst>
            <a:ext uri="{FF2B5EF4-FFF2-40B4-BE49-F238E27FC236}">
              <a16:creationId xmlns:a16="http://schemas.microsoft.com/office/drawing/2014/main" id="{00000000-0008-0000-0800-0000D9020000}"/>
            </a:ext>
          </a:extLst>
        </xdr:cNvPr>
        <xdr:cNvSpPr txBox="1">
          <a:spLocks noChangeArrowheads="1"/>
        </xdr:cNvSpPr>
      </xdr:nvSpPr>
      <xdr:spPr bwMode="auto">
        <a:xfrm>
          <a:off x="8960145" y="148523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30" name="Text Box 15">
          <a:extLst>
            <a:ext uri="{FF2B5EF4-FFF2-40B4-BE49-F238E27FC236}">
              <a16:creationId xmlns:a16="http://schemas.microsoft.com/office/drawing/2014/main" id="{00000000-0008-0000-0800-0000DA020000}"/>
            </a:ext>
          </a:extLst>
        </xdr:cNvPr>
        <xdr:cNvSpPr txBox="1">
          <a:spLocks noChangeArrowheads="1"/>
        </xdr:cNvSpPr>
      </xdr:nvSpPr>
      <xdr:spPr bwMode="auto">
        <a:xfrm>
          <a:off x="8960145" y="148523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31" name="Text Box 15">
          <a:extLst>
            <a:ext uri="{FF2B5EF4-FFF2-40B4-BE49-F238E27FC236}">
              <a16:creationId xmlns:a16="http://schemas.microsoft.com/office/drawing/2014/main" id="{00000000-0008-0000-0800-0000DB020000}"/>
            </a:ext>
          </a:extLst>
        </xdr:cNvPr>
        <xdr:cNvSpPr txBox="1">
          <a:spLocks noChangeArrowheads="1"/>
        </xdr:cNvSpPr>
      </xdr:nvSpPr>
      <xdr:spPr bwMode="auto">
        <a:xfrm>
          <a:off x="8960145" y="148523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xdr:row>
      <xdr:rowOff>0</xdr:rowOff>
    </xdr:from>
    <xdr:ext cx="95250" cy="171450"/>
    <xdr:sp macro="" textlink="">
      <xdr:nvSpPr>
        <xdr:cNvPr id="732" name="Text Box 16">
          <a:extLst>
            <a:ext uri="{FF2B5EF4-FFF2-40B4-BE49-F238E27FC236}">
              <a16:creationId xmlns:a16="http://schemas.microsoft.com/office/drawing/2014/main" id="{00000000-0008-0000-0800-0000DC020000}"/>
            </a:ext>
          </a:extLst>
        </xdr:cNvPr>
        <xdr:cNvSpPr txBox="1">
          <a:spLocks noChangeArrowheads="1"/>
        </xdr:cNvSpPr>
      </xdr:nvSpPr>
      <xdr:spPr bwMode="auto">
        <a:xfrm>
          <a:off x="8960145" y="884939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xdr:row>
      <xdr:rowOff>0</xdr:rowOff>
    </xdr:from>
    <xdr:ext cx="95250" cy="171450"/>
    <xdr:sp macro="" textlink="">
      <xdr:nvSpPr>
        <xdr:cNvPr id="733" name="Text Box 17">
          <a:extLst>
            <a:ext uri="{FF2B5EF4-FFF2-40B4-BE49-F238E27FC236}">
              <a16:creationId xmlns:a16="http://schemas.microsoft.com/office/drawing/2014/main" id="{00000000-0008-0000-0800-0000DD020000}"/>
            </a:ext>
          </a:extLst>
        </xdr:cNvPr>
        <xdr:cNvSpPr txBox="1">
          <a:spLocks noChangeArrowheads="1"/>
        </xdr:cNvSpPr>
      </xdr:nvSpPr>
      <xdr:spPr bwMode="auto">
        <a:xfrm>
          <a:off x="8960145" y="884939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xdr:row>
      <xdr:rowOff>0</xdr:rowOff>
    </xdr:from>
    <xdr:ext cx="95250" cy="171450"/>
    <xdr:sp macro="" textlink="">
      <xdr:nvSpPr>
        <xdr:cNvPr id="734" name="Text Box 18">
          <a:extLst>
            <a:ext uri="{FF2B5EF4-FFF2-40B4-BE49-F238E27FC236}">
              <a16:creationId xmlns:a16="http://schemas.microsoft.com/office/drawing/2014/main" id="{00000000-0008-0000-0800-0000DE020000}"/>
            </a:ext>
          </a:extLst>
        </xdr:cNvPr>
        <xdr:cNvSpPr txBox="1">
          <a:spLocks noChangeArrowheads="1"/>
        </xdr:cNvSpPr>
      </xdr:nvSpPr>
      <xdr:spPr bwMode="auto">
        <a:xfrm>
          <a:off x="8960145" y="884939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xdr:row>
      <xdr:rowOff>0</xdr:rowOff>
    </xdr:from>
    <xdr:ext cx="95250" cy="171450"/>
    <xdr:sp macro="" textlink="">
      <xdr:nvSpPr>
        <xdr:cNvPr id="735" name="Text Box 19">
          <a:extLst>
            <a:ext uri="{FF2B5EF4-FFF2-40B4-BE49-F238E27FC236}">
              <a16:creationId xmlns:a16="http://schemas.microsoft.com/office/drawing/2014/main" id="{00000000-0008-0000-0800-0000DF020000}"/>
            </a:ext>
          </a:extLst>
        </xdr:cNvPr>
        <xdr:cNvSpPr txBox="1">
          <a:spLocks noChangeArrowheads="1"/>
        </xdr:cNvSpPr>
      </xdr:nvSpPr>
      <xdr:spPr bwMode="auto">
        <a:xfrm>
          <a:off x="8960145" y="884939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xdr:row>
      <xdr:rowOff>504825</xdr:rowOff>
    </xdr:from>
    <xdr:ext cx="95250" cy="213632"/>
    <xdr:sp macro="" textlink="">
      <xdr:nvSpPr>
        <xdr:cNvPr id="736" name="Text Box 15">
          <a:extLst>
            <a:ext uri="{FF2B5EF4-FFF2-40B4-BE49-F238E27FC236}">
              <a16:creationId xmlns:a16="http://schemas.microsoft.com/office/drawing/2014/main" id="{00000000-0008-0000-0800-0000E0020000}"/>
            </a:ext>
          </a:extLst>
        </xdr:cNvPr>
        <xdr:cNvSpPr txBox="1">
          <a:spLocks noChangeArrowheads="1"/>
        </xdr:cNvSpPr>
      </xdr:nvSpPr>
      <xdr:spPr bwMode="auto">
        <a:xfrm>
          <a:off x="8960145" y="935421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737" name="Text Box 16">
          <a:extLst>
            <a:ext uri="{FF2B5EF4-FFF2-40B4-BE49-F238E27FC236}">
              <a16:creationId xmlns:a16="http://schemas.microsoft.com/office/drawing/2014/main" id="{00000000-0008-0000-0800-0000E1020000}"/>
            </a:ext>
          </a:extLst>
        </xdr:cNvPr>
        <xdr:cNvSpPr txBox="1">
          <a:spLocks noChangeArrowheads="1"/>
        </xdr:cNvSpPr>
      </xdr:nvSpPr>
      <xdr:spPr bwMode="auto">
        <a:xfrm>
          <a:off x="8960145" y="99237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738" name="Text Box 17">
          <a:extLst>
            <a:ext uri="{FF2B5EF4-FFF2-40B4-BE49-F238E27FC236}">
              <a16:creationId xmlns:a16="http://schemas.microsoft.com/office/drawing/2014/main" id="{00000000-0008-0000-0800-0000E2020000}"/>
            </a:ext>
          </a:extLst>
        </xdr:cNvPr>
        <xdr:cNvSpPr txBox="1">
          <a:spLocks noChangeArrowheads="1"/>
        </xdr:cNvSpPr>
      </xdr:nvSpPr>
      <xdr:spPr bwMode="auto">
        <a:xfrm>
          <a:off x="8960145" y="99237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739" name="Text Box 18">
          <a:extLst>
            <a:ext uri="{FF2B5EF4-FFF2-40B4-BE49-F238E27FC236}">
              <a16:creationId xmlns:a16="http://schemas.microsoft.com/office/drawing/2014/main" id="{00000000-0008-0000-0800-0000E3020000}"/>
            </a:ext>
          </a:extLst>
        </xdr:cNvPr>
        <xdr:cNvSpPr txBox="1">
          <a:spLocks noChangeArrowheads="1"/>
        </xdr:cNvSpPr>
      </xdr:nvSpPr>
      <xdr:spPr bwMode="auto">
        <a:xfrm>
          <a:off x="8960145" y="99237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740" name="Text Box 19">
          <a:extLst>
            <a:ext uri="{FF2B5EF4-FFF2-40B4-BE49-F238E27FC236}">
              <a16:creationId xmlns:a16="http://schemas.microsoft.com/office/drawing/2014/main" id="{00000000-0008-0000-0800-0000E4020000}"/>
            </a:ext>
          </a:extLst>
        </xdr:cNvPr>
        <xdr:cNvSpPr txBox="1">
          <a:spLocks noChangeArrowheads="1"/>
        </xdr:cNvSpPr>
      </xdr:nvSpPr>
      <xdr:spPr bwMode="auto">
        <a:xfrm>
          <a:off x="8960145" y="99237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41" name="Text Box 15">
          <a:extLst>
            <a:ext uri="{FF2B5EF4-FFF2-40B4-BE49-F238E27FC236}">
              <a16:creationId xmlns:a16="http://schemas.microsoft.com/office/drawing/2014/main" id="{00000000-0008-0000-0800-0000E5020000}"/>
            </a:ext>
          </a:extLst>
        </xdr:cNvPr>
        <xdr:cNvSpPr txBox="1">
          <a:spLocks noChangeArrowheads="1"/>
        </xdr:cNvSpPr>
      </xdr:nvSpPr>
      <xdr:spPr bwMode="auto">
        <a:xfrm>
          <a:off x="8960145" y="104285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42" name="Text Box 15">
          <a:extLst>
            <a:ext uri="{FF2B5EF4-FFF2-40B4-BE49-F238E27FC236}">
              <a16:creationId xmlns:a16="http://schemas.microsoft.com/office/drawing/2014/main" id="{00000000-0008-0000-0800-0000E6020000}"/>
            </a:ext>
          </a:extLst>
        </xdr:cNvPr>
        <xdr:cNvSpPr txBox="1">
          <a:spLocks noChangeArrowheads="1"/>
        </xdr:cNvSpPr>
      </xdr:nvSpPr>
      <xdr:spPr bwMode="auto">
        <a:xfrm>
          <a:off x="8960145" y="153571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43" name="Text Box 15">
          <a:extLst>
            <a:ext uri="{FF2B5EF4-FFF2-40B4-BE49-F238E27FC236}">
              <a16:creationId xmlns:a16="http://schemas.microsoft.com/office/drawing/2014/main" id="{00000000-0008-0000-0800-0000E7020000}"/>
            </a:ext>
          </a:extLst>
        </xdr:cNvPr>
        <xdr:cNvSpPr txBox="1">
          <a:spLocks noChangeArrowheads="1"/>
        </xdr:cNvSpPr>
      </xdr:nvSpPr>
      <xdr:spPr bwMode="auto">
        <a:xfrm>
          <a:off x="8960145" y="153571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xdr:row>
      <xdr:rowOff>504825</xdr:rowOff>
    </xdr:from>
    <xdr:ext cx="95250" cy="444331"/>
    <xdr:sp macro="" textlink="">
      <xdr:nvSpPr>
        <xdr:cNvPr id="744" name="Text Box 15">
          <a:extLst>
            <a:ext uri="{FF2B5EF4-FFF2-40B4-BE49-F238E27FC236}">
              <a16:creationId xmlns:a16="http://schemas.microsoft.com/office/drawing/2014/main" id="{00000000-0008-0000-0800-0000E8020000}"/>
            </a:ext>
          </a:extLst>
        </xdr:cNvPr>
        <xdr:cNvSpPr txBox="1">
          <a:spLocks noChangeArrowheads="1"/>
        </xdr:cNvSpPr>
      </xdr:nvSpPr>
      <xdr:spPr bwMode="auto">
        <a:xfrm>
          <a:off x="8960145" y="9354215"/>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745" name="Text Box 16">
          <a:extLst>
            <a:ext uri="{FF2B5EF4-FFF2-40B4-BE49-F238E27FC236}">
              <a16:creationId xmlns:a16="http://schemas.microsoft.com/office/drawing/2014/main" id="{00000000-0008-0000-0800-0000E9020000}"/>
            </a:ext>
          </a:extLst>
        </xdr:cNvPr>
        <xdr:cNvSpPr txBox="1">
          <a:spLocks noChangeArrowheads="1"/>
        </xdr:cNvSpPr>
      </xdr:nvSpPr>
      <xdr:spPr bwMode="auto">
        <a:xfrm>
          <a:off x="8960145" y="99237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746" name="Text Box 17">
          <a:extLst>
            <a:ext uri="{FF2B5EF4-FFF2-40B4-BE49-F238E27FC236}">
              <a16:creationId xmlns:a16="http://schemas.microsoft.com/office/drawing/2014/main" id="{00000000-0008-0000-0800-0000EA020000}"/>
            </a:ext>
          </a:extLst>
        </xdr:cNvPr>
        <xdr:cNvSpPr txBox="1">
          <a:spLocks noChangeArrowheads="1"/>
        </xdr:cNvSpPr>
      </xdr:nvSpPr>
      <xdr:spPr bwMode="auto">
        <a:xfrm>
          <a:off x="8960145" y="99237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747" name="Text Box 18">
          <a:extLst>
            <a:ext uri="{FF2B5EF4-FFF2-40B4-BE49-F238E27FC236}">
              <a16:creationId xmlns:a16="http://schemas.microsoft.com/office/drawing/2014/main" id="{00000000-0008-0000-0800-0000EB020000}"/>
            </a:ext>
          </a:extLst>
        </xdr:cNvPr>
        <xdr:cNvSpPr txBox="1">
          <a:spLocks noChangeArrowheads="1"/>
        </xdr:cNvSpPr>
      </xdr:nvSpPr>
      <xdr:spPr bwMode="auto">
        <a:xfrm>
          <a:off x="8960145" y="99237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748" name="Text Box 19">
          <a:extLst>
            <a:ext uri="{FF2B5EF4-FFF2-40B4-BE49-F238E27FC236}">
              <a16:creationId xmlns:a16="http://schemas.microsoft.com/office/drawing/2014/main" id="{00000000-0008-0000-0800-0000EC020000}"/>
            </a:ext>
          </a:extLst>
        </xdr:cNvPr>
        <xdr:cNvSpPr txBox="1">
          <a:spLocks noChangeArrowheads="1"/>
        </xdr:cNvSpPr>
      </xdr:nvSpPr>
      <xdr:spPr bwMode="auto">
        <a:xfrm>
          <a:off x="8960145" y="99237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49" name="Text Box 15">
          <a:extLst>
            <a:ext uri="{FF2B5EF4-FFF2-40B4-BE49-F238E27FC236}">
              <a16:creationId xmlns:a16="http://schemas.microsoft.com/office/drawing/2014/main" id="{00000000-0008-0000-0800-0000ED020000}"/>
            </a:ext>
          </a:extLst>
        </xdr:cNvPr>
        <xdr:cNvSpPr txBox="1">
          <a:spLocks noChangeArrowheads="1"/>
        </xdr:cNvSpPr>
      </xdr:nvSpPr>
      <xdr:spPr bwMode="auto">
        <a:xfrm>
          <a:off x="8960145" y="104285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50" name="Text Box 15">
          <a:extLst>
            <a:ext uri="{FF2B5EF4-FFF2-40B4-BE49-F238E27FC236}">
              <a16:creationId xmlns:a16="http://schemas.microsoft.com/office/drawing/2014/main" id="{00000000-0008-0000-0800-0000EE020000}"/>
            </a:ext>
          </a:extLst>
        </xdr:cNvPr>
        <xdr:cNvSpPr txBox="1">
          <a:spLocks noChangeArrowheads="1"/>
        </xdr:cNvSpPr>
      </xdr:nvSpPr>
      <xdr:spPr bwMode="auto">
        <a:xfrm>
          <a:off x="8960145" y="153571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51" name="Text Box 15">
          <a:extLst>
            <a:ext uri="{FF2B5EF4-FFF2-40B4-BE49-F238E27FC236}">
              <a16:creationId xmlns:a16="http://schemas.microsoft.com/office/drawing/2014/main" id="{00000000-0008-0000-0800-0000EF020000}"/>
            </a:ext>
          </a:extLst>
        </xdr:cNvPr>
        <xdr:cNvSpPr txBox="1">
          <a:spLocks noChangeArrowheads="1"/>
        </xdr:cNvSpPr>
      </xdr:nvSpPr>
      <xdr:spPr bwMode="auto">
        <a:xfrm>
          <a:off x="8960145" y="153571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52" name="Text Box 15">
          <a:extLst>
            <a:ext uri="{FF2B5EF4-FFF2-40B4-BE49-F238E27FC236}">
              <a16:creationId xmlns:a16="http://schemas.microsoft.com/office/drawing/2014/main" id="{00000000-0008-0000-0800-0000F0020000}"/>
            </a:ext>
          </a:extLst>
        </xdr:cNvPr>
        <xdr:cNvSpPr txBox="1">
          <a:spLocks noChangeArrowheads="1"/>
        </xdr:cNvSpPr>
      </xdr:nvSpPr>
      <xdr:spPr bwMode="auto">
        <a:xfrm>
          <a:off x="8960145" y="1241572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53" name="Text Box 15">
          <a:extLst>
            <a:ext uri="{FF2B5EF4-FFF2-40B4-BE49-F238E27FC236}">
              <a16:creationId xmlns:a16="http://schemas.microsoft.com/office/drawing/2014/main" id="{00000000-0008-0000-0800-0000F1020000}"/>
            </a:ext>
          </a:extLst>
        </xdr:cNvPr>
        <xdr:cNvSpPr txBox="1">
          <a:spLocks noChangeArrowheads="1"/>
        </xdr:cNvSpPr>
      </xdr:nvSpPr>
      <xdr:spPr bwMode="auto">
        <a:xfrm>
          <a:off x="8960145" y="1241572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54" name="Text Box 15">
          <a:extLst>
            <a:ext uri="{FF2B5EF4-FFF2-40B4-BE49-F238E27FC236}">
              <a16:creationId xmlns:a16="http://schemas.microsoft.com/office/drawing/2014/main" id="{00000000-0008-0000-0800-0000F2020000}"/>
            </a:ext>
          </a:extLst>
        </xdr:cNvPr>
        <xdr:cNvSpPr txBox="1">
          <a:spLocks noChangeArrowheads="1"/>
        </xdr:cNvSpPr>
      </xdr:nvSpPr>
      <xdr:spPr bwMode="auto">
        <a:xfrm>
          <a:off x="8960145" y="1241572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55" name="Text Box 15">
          <a:extLst>
            <a:ext uri="{FF2B5EF4-FFF2-40B4-BE49-F238E27FC236}">
              <a16:creationId xmlns:a16="http://schemas.microsoft.com/office/drawing/2014/main" id="{00000000-0008-0000-0800-0000F3020000}"/>
            </a:ext>
          </a:extLst>
        </xdr:cNvPr>
        <xdr:cNvSpPr txBox="1">
          <a:spLocks noChangeArrowheads="1"/>
        </xdr:cNvSpPr>
      </xdr:nvSpPr>
      <xdr:spPr bwMode="auto">
        <a:xfrm>
          <a:off x="8960145" y="1241572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56" name="Text Box 15">
          <a:extLst>
            <a:ext uri="{FF2B5EF4-FFF2-40B4-BE49-F238E27FC236}">
              <a16:creationId xmlns:a16="http://schemas.microsoft.com/office/drawing/2014/main" id="{00000000-0008-0000-0800-0000F4020000}"/>
            </a:ext>
          </a:extLst>
        </xdr:cNvPr>
        <xdr:cNvSpPr txBox="1">
          <a:spLocks noChangeArrowheads="1"/>
        </xdr:cNvSpPr>
      </xdr:nvSpPr>
      <xdr:spPr bwMode="auto">
        <a:xfrm>
          <a:off x="8960145" y="1241572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57" name="Text Box 15">
          <a:extLst>
            <a:ext uri="{FF2B5EF4-FFF2-40B4-BE49-F238E27FC236}">
              <a16:creationId xmlns:a16="http://schemas.microsoft.com/office/drawing/2014/main" id="{00000000-0008-0000-0800-0000F5020000}"/>
            </a:ext>
          </a:extLst>
        </xdr:cNvPr>
        <xdr:cNvSpPr txBox="1">
          <a:spLocks noChangeArrowheads="1"/>
        </xdr:cNvSpPr>
      </xdr:nvSpPr>
      <xdr:spPr bwMode="auto">
        <a:xfrm>
          <a:off x="8960145" y="1241572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58" name="Text Box 15">
          <a:extLst>
            <a:ext uri="{FF2B5EF4-FFF2-40B4-BE49-F238E27FC236}">
              <a16:creationId xmlns:a16="http://schemas.microsoft.com/office/drawing/2014/main" id="{00000000-0008-0000-0800-0000F6020000}"/>
            </a:ext>
          </a:extLst>
        </xdr:cNvPr>
        <xdr:cNvSpPr txBox="1">
          <a:spLocks noChangeArrowheads="1"/>
        </xdr:cNvSpPr>
      </xdr:nvSpPr>
      <xdr:spPr bwMode="auto">
        <a:xfrm>
          <a:off x="8960145" y="1241572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59" name="Text Box 15">
          <a:extLst>
            <a:ext uri="{FF2B5EF4-FFF2-40B4-BE49-F238E27FC236}">
              <a16:creationId xmlns:a16="http://schemas.microsoft.com/office/drawing/2014/main" id="{00000000-0008-0000-0800-0000F7020000}"/>
            </a:ext>
          </a:extLst>
        </xdr:cNvPr>
        <xdr:cNvSpPr txBox="1">
          <a:spLocks noChangeArrowheads="1"/>
        </xdr:cNvSpPr>
      </xdr:nvSpPr>
      <xdr:spPr bwMode="auto">
        <a:xfrm>
          <a:off x="8960145" y="1292055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60" name="Text Box 15">
          <a:extLst>
            <a:ext uri="{FF2B5EF4-FFF2-40B4-BE49-F238E27FC236}">
              <a16:creationId xmlns:a16="http://schemas.microsoft.com/office/drawing/2014/main" id="{00000000-0008-0000-0800-0000F8020000}"/>
            </a:ext>
          </a:extLst>
        </xdr:cNvPr>
        <xdr:cNvSpPr txBox="1">
          <a:spLocks noChangeArrowheads="1"/>
        </xdr:cNvSpPr>
      </xdr:nvSpPr>
      <xdr:spPr bwMode="auto">
        <a:xfrm>
          <a:off x="8960145" y="1292055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61" name="Text Box 15">
          <a:extLst>
            <a:ext uri="{FF2B5EF4-FFF2-40B4-BE49-F238E27FC236}">
              <a16:creationId xmlns:a16="http://schemas.microsoft.com/office/drawing/2014/main" id="{00000000-0008-0000-0800-0000F9020000}"/>
            </a:ext>
          </a:extLst>
        </xdr:cNvPr>
        <xdr:cNvSpPr txBox="1">
          <a:spLocks noChangeArrowheads="1"/>
        </xdr:cNvSpPr>
      </xdr:nvSpPr>
      <xdr:spPr bwMode="auto">
        <a:xfrm>
          <a:off x="8960145" y="1292055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62" name="Text Box 15">
          <a:extLst>
            <a:ext uri="{FF2B5EF4-FFF2-40B4-BE49-F238E27FC236}">
              <a16:creationId xmlns:a16="http://schemas.microsoft.com/office/drawing/2014/main" id="{00000000-0008-0000-0800-0000FA020000}"/>
            </a:ext>
          </a:extLst>
        </xdr:cNvPr>
        <xdr:cNvSpPr txBox="1">
          <a:spLocks noChangeArrowheads="1"/>
        </xdr:cNvSpPr>
      </xdr:nvSpPr>
      <xdr:spPr bwMode="auto">
        <a:xfrm>
          <a:off x="8960145" y="1292055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764" name="Text Box 15">
          <a:extLst>
            <a:ext uri="{FF2B5EF4-FFF2-40B4-BE49-F238E27FC236}">
              <a16:creationId xmlns:a16="http://schemas.microsoft.com/office/drawing/2014/main" id="{00000000-0008-0000-0800-0000FC020000}"/>
            </a:ext>
          </a:extLst>
        </xdr:cNvPr>
        <xdr:cNvSpPr txBox="1">
          <a:spLocks noChangeArrowheads="1"/>
        </xdr:cNvSpPr>
      </xdr:nvSpPr>
      <xdr:spPr bwMode="auto">
        <a:xfrm>
          <a:off x="12826188" y="104285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765" name="Text Box 15">
          <a:extLst>
            <a:ext uri="{FF2B5EF4-FFF2-40B4-BE49-F238E27FC236}">
              <a16:creationId xmlns:a16="http://schemas.microsoft.com/office/drawing/2014/main" id="{00000000-0008-0000-0800-0000FD020000}"/>
            </a:ext>
          </a:extLst>
        </xdr:cNvPr>
        <xdr:cNvSpPr txBox="1">
          <a:spLocks noChangeArrowheads="1"/>
        </xdr:cNvSpPr>
      </xdr:nvSpPr>
      <xdr:spPr bwMode="auto">
        <a:xfrm>
          <a:off x="12826188" y="1150287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766" name="Text Box 15">
          <a:extLst>
            <a:ext uri="{FF2B5EF4-FFF2-40B4-BE49-F238E27FC236}">
              <a16:creationId xmlns:a16="http://schemas.microsoft.com/office/drawing/2014/main" id="{00000000-0008-0000-0800-0000FE020000}"/>
            </a:ext>
          </a:extLst>
        </xdr:cNvPr>
        <xdr:cNvSpPr txBox="1">
          <a:spLocks noChangeArrowheads="1"/>
        </xdr:cNvSpPr>
      </xdr:nvSpPr>
      <xdr:spPr bwMode="auto">
        <a:xfrm>
          <a:off x="12826188" y="1150287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767" name="Text Box 15">
          <a:extLst>
            <a:ext uri="{FF2B5EF4-FFF2-40B4-BE49-F238E27FC236}">
              <a16:creationId xmlns:a16="http://schemas.microsoft.com/office/drawing/2014/main" id="{00000000-0008-0000-0800-0000FF020000}"/>
            </a:ext>
          </a:extLst>
        </xdr:cNvPr>
        <xdr:cNvSpPr txBox="1">
          <a:spLocks noChangeArrowheads="1"/>
        </xdr:cNvSpPr>
      </xdr:nvSpPr>
      <xdr:spPr bwMode="auto">
        <a:xfrm>
          <a:off x="12826188" y="1292055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768" name="Text Box 15">
          <a:extLst>
            <a:ext uri="{FF2B5EF4-FFF2-40B4-BE49-F238E27FC236}">
              <a16:creationId xmlns:a16="http://schemas.microsoft.com/office/drawing/2014/main" id="{00000000-0008-0000-0800-000000030000}"/>
            </a:ext>
          </a:extLst>
        </xdr:cNvPr>
        <xdr:cNvSpPr txBox="1">
          <a:spLocks noChangeArrowheads="1"/>
        </xdr:cNvSpPr>
      </xdr:nvSpPr>
      <xdr:spPr bwMode="auto">
        <a:xfrm>
          <a:off x="12826188" y="1292055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769" name="Text Box 15">
          <a:extLst>
            <a:ext uri="{FF2B5EF4-FFF2-40B4-BE49-F238E27FC236}">
              <a16:creationId xmlns:a16="http://schemas.microsoft.com/office/drawing/2014/main" id="{00000000-0008-0000-0800-000001030000}"/>
            </a:ext>
          </a:extLst>
        </xdr:cNvPr>
        <xdr:cNvSpPr txBox="1">
          <a:spLocks noChangeArrowheads="1"/>
        </xdr:cNvSpPr>
      </xdr:nvSpPr>
      <xdr:spPr bwMode="auto">
        <a:xfrm>
          <a:off x="12826188" y="1413886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770" name="Text Box 15">
          <a:extLst>
            <a:ext uri="{FF2B5EF4-FFF2-40B4-BE49-F238E27FC236}">
              <a16:creationId xmlns:a16="http://schemas.microsoft.com/office/drawing/2014/main" id="{00000000-0008-0000-0800-000002030000}"/>
            </a:ext>
          </a:extLst>
        </xdr:cNvPr>
        <xdr:cNvSpPr txBox="1">
          <a:spLocks noChangeArrowheads="1"/>
        </xdr:cNvSpPr>
      </xdr:nvSpPr>
      <xdr:spPr bwMode="auto">
        <a:xfrm>
          <a:off x="12826188" y="1413886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771" name="Text Box 15">
          <a:extLst>
            <a:ext uri="{FF2B5EF4-FFF2-40B4-BE49-F238E27FC236}">
              <a16:creationId xmlns:a16="http://schemas.microsoft.com/office/drawing/2014/main" id="{00000000-0008-0000-0800-000003030000}"/>
            </a:ext>
          </a:extLst>
        </xdr:cNvPr>
        <xdr:cNvSpPr txBox="1">
          <a:spLocks noChangeArrowheads="1"/>
        </xdr:cNvSpPr>
      </xdr:nvSpPr>
      <xdr:spPr bwMode="auto">
        <a:xfrm>
          <a:off x="12826188" y="148523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772" name="Text Box 15">
          <a:extLst>
            <a:ext uri="{FF2B5EF4-FFF2-40B4-BE49-F238E27FC236}">
              <a16:creationId xmlns:a16="http://schemas.microsoft.com/office/drawing/2014/main" id="{00000000-0008-0000-0800-000004030000}"/>
            </a:ext>
          </a:extLst>
        </xdr:cNvPr>
        <xdr:cNvSpPr txBox="1">
          <a:spLocks noChangeArrowheads="1"/>
        </xdr:cNvSpPr>
      </xdr:nvSpPr>
      <xdr:spPr bwMode="auto">
        <a:xfrm>
          <a:off x="12826188" y="148523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773" name="Text Box 15">
          <a:extLst>
            <a:ext uri="{FF2B5EF4-FFF2-40B4-BE49-F238E27FC236}">
              <a16:creationId xmlns:a16="http://schemas.microsoft.com/office/drawing/2014/main" id="{00000000-0008-0000-0800-000005030000}"/>
            </a:ext>
          </a:extLst>
        </xdr:cNvPr>
        <xdr:cNvSpPr txBox="1">
          <a:spLocks noChangeArrowheads="1"/>
        </xdr:cNvSpPr>
      </xdr:nvSpPr>
      <xdr:spPr bwMode="auto">
        <a:xfrm>
          <a:off x="12826188" y="148523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774" name="Text Box 15">
          <a:extLst>
            <a:ext uri="{FF2B5EF4-FFF2-40B4-BE49-F238E27FC236}">
              <a16:creationId xmlns:a16="http://schemas.microsoft.com/office/drawing/2014/main" id="{00000000-0008-0000-0800-000006030000}"/>
            </a:ext>
          </a:extLst>
        </xdr:cNvPr>
        <xdr:cNvSpPr txBox="1">
          <a:spLocks noChangeArrowheads="1"/>
        </xdr:cNvSpPr>
      </xdr:nvSpPr>
      <xdr:spPr bwMode="auto">
        <a:xfrm>
          <a:off x="12826188" y="148523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775" name="Text Box 15">
          <a:extLst>
            <a:ext uri="{FF2B5EF4-FFF2-40B4-BE49-F238E27FC236}">
              <a16:creationId xmlns:a16="http://schemas.microsoft.com/office/drawing/2014/main" id="{00000000-0008-0000-0800-000007030000}"/>
            </a:ext>
          </a:extLst>
        </xdr:cNvPr>
        <xdr:cNvSpPr txBox="1">
          <a:spLocks noChangeArrowheads="1"/>
        </xdr:cNvSpPr>
      </xdr:nvSpPr>
      <xdr:spPr bwMode="auto">
        <a:xfrm>
          <a:off x="12826188" y="148523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776" name="Text Box 15">
          <a:extLst>
            <a:ext uri="{FF2B5EF4-FFF2-40B4-BE49-F238E27FC236}">
              <a16:creationId xmlns:a16="http://schemas.microsoft.com/office/drawing/2014/main" id="{00000000-0008-0000-0800-000008030000}"/>
            </a:ext>
          </a:extLst>
        </xdr:cNvPr>
        <xdr:cNvSpPr txBox="1">
          <a:spLocks noChangeArrowheads="1"/>
        </xdr:cNvSpPr>
      </xdr:nvSpPr>
      <xdr:spPr bwMode="auto">
        <a:xfrm>
          <a:off x="12826188" y="148523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777" name="Text Box 15">
          <a:extLst>
            <a:ext uri="{FF2B5EF4-FFF2-40B4-BE49-F238E27FC236}">
              <a16:creationId xmlns:a16="http://schemas.microsoft.com/office/drawing/2014/main" id="{00000000-0008-0000-0800-000009030000}"/>
            </a:ext>
          </a:extLst>
        </xdr:cNvPr>
        <xdr:cNvSpPr txBox="1">
          <a:spLocks noChangeArrowheads="1"/>
        </xdr:cNvSpPr>
      </xdr:nvSpPr>
      <xdr:spPr bwMode="auto">
        <a:xfrm>
          <a:off x="12826188" y="1485235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10</xdr:row>
      <xdr:rowOff>0</xdr:rowOff>
    </xdr:from>
    <xdr:ext cx="95250" cy="171450"/>
    <xdr:sp macro="" textlink="">
      <xdr:nvSpPr>
        <xdr:cNvPr id="778" name="Text Box 16">
          <a:extLst>
            <a:ext uri="{FF2B5EF4-FFF2-40B4-BE49-F238E27FC236}">
              <a16:creationId xmlns:a16="http://schemas.microsoft.com/office/drawing/2014/main" id="{00000000-0008-0000-0800-00000A030000}"/>
            </a:ext>
          </a:extLst>
        </xdr:cNvPr>
        <xdr:cNvSpPr txBox="1">
          <a:spLocks noChangeArrowheads="1"/>
        </xdr:cNvSpPr>
      </xdr:nvSpPr>
      <xdr:spPr bwMode="auto">
        <a:xfrm>
          <a:off x="12826188" y="884939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10</xdr:row>
      <xdr:rowOff>0</xdr:rowOff>
    </xdr:from>
    <xdr:ext cx="95250" cy="171450"/>
    <xdr:sp macro="" textlink="">
      <xdr:nvSpPr>
        <xdr:cNvPr id="779" name="Text Box 17">
          <a:extLst>
            <a:ext uri="{FF2B5EF4-FFF2-40B4-BE49-F238E27FC236}">
              <a16:creationId xmlns:a16="http://schemas.microsoft.com/office/drawing/2014/main" id="{00000000-0008-0000-0800-00000B030000}"/>
            </a:ext>
          </a:extLst>
        </xdr:cNvPr>
        <xdr:cNvSpPr txBox="1">
          <a:spLocks noChangeArrowheads="1"/>
        </xdr:cNvSpPr>
      </xdr:nvSpPr>
      <xdr:spPr bwMode="auto">
        <a:xfrm>
          <a:off x="12826188" y="884939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1020762</xdr:colOff>
      <xdr:row>10</xdr:row>
      <xdr:rowOff>15875</xdr:rowOff>
    </xdr:from>
    <xdr:ext cx="95250" cy="171450"/>
    <xdr:sp macro="" textlink="">
      <xdr:nvSpPr>
        <xdr:cNvPr id="780" name="Text Box 18">
          <a:extLst>
            <a:ext uri="{FF2B5EF4-FFF2-40B4-BE49-F238E27FC236}">
              <a16:creationId xmlns:a16="http://schemas.microsoft.com/office/drawing/2014/main" id="{00000000-0008-0000-0800-00000C030000}"/>
            </a:ext>
          </a:extLst>
        </xdr:cNvPr>
        <xdr:cNvSpPr txBox="1">
          <a:spLocks noChangeArrowheads="1"/>
        </xdr:cNvSpPr>
      </xdr:nvSpPr>
      <xdr:spPr bwMode="auto">
        <a:xfrm>
          <a:off x="12482512" y="3770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10</xdr:row>
      <xdr:rowOff>504825</xdr:rowOff>
    </xdr:from>
    <xdr:ext cx="95250" cy="213632"/>
    <xdr:sp macro="" textlink="">
      <xdr:nvSpPr>
        <xdr:cNvPr id="782" name="Text Box 15">
          <a:extLst>
            <a:ext uri="{FF2B5EF4-FFF2-40B4-BE49-F238E27FC236}">
              <a16:creationId xmlns:a16="http://schemas.microsoft.com/office/drawing/2014/main" id="{00000000-0008-0000-0800-00000E030000}"/>
            </a:ext>
          </a:extLst>
        </xdr:cNvPr>
        <xdr:cNvSpPr txBox="1">
          <a:spLocks noChangeArrowheads="1"/>
        </xdr:cNvSpPr>
      </xdr:nvSpPr>
      <xdr:spPr bwMode="auto">
        <a:xfrm>
          <a:off x="12826188" y="935421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783" name="Text Box 16">
          <a:extLst>
            <a:ext uri="{FF2B5EF4-FFF2-40B4-BE49-F238E27FC236}">
              <a16:creationId xmlns:a16="http://schemas.microsoft.com/office/drawing/2014/main" id="{00000000-0008-0000-0800-00000F030000}"/>
            </a:ext>
          </a:extLst>
        </xdr:cNvPr>
        <xdr:cNvSpPr txBox="1">
          <a:spLocks noChangeArrowheads="1"/>
        </xdr:cNvSpPr>
      </xdr:nvSpPr>
      <xdr:spPr bwMode="auto">
        <a:xfrm>
          <a:off x="12826188" y="99237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784" name="Text Box 17">
          <a:extLst>
            <a:ext uri="{FF2B5EF4-FFF2-40B4-BE49-F238E27FC236}">
              <a16:creationId xmlns:a16="http://schemas.microsoft.com/office/drawing/2014/main" id="{00000000-0008-0000-0800-000010030000}"/>
            </a:ext>
          </a:extLst>
        </xdr:cNvPr>
        <xdr:cNvSpPr txBox="1">
          <a:spLocks noChangeArrowheads="1"/>
        </xdr:cNvSpPr>
      </xdr:nvSpPr>
      <xdr:spPr bwMode="auto">
        <a:xfrm>
          <a:off x="12826188" y="99237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785" name="Text Box 18">
          <a:extLst>
            <a:ext uri="{FF2B5EF4-FFF2-40B4-BE49-F238E27FC236}">
              <a16:creationId xmlns:a16="http://schemas.microsoft.com/office/drawing/2014/main" id="{00000000-0008-0000-0800-000011030000}"/>
            </a:ext>
          </a:extLst>
        </xdr:cNvPr>
        <xdr:cNvSpPr txBox="1">
          <a:spLocks noChangeArrowheads="1"/>
        </xdr:cNvSpPr>
      </xdr:nvSpPr>
      <xdr:spPr bwMode="auto">
        <a:xfrm>
          <a:off x="12826188" y="99237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786" name="Text Box 19">
          <a:extLst>
            <a:ext uri="{FF2B5EF4-FFF2-40B4-BE49-F238E27FC236}">
              <a16:creationId xmlns:a16="http://schemas.microsoft.com/office/drawing/2014/main" id="{00000000-0008-0000-0800-000012030000}"/>
            </a:ext>
          </a:extLst>
        </xdr:cNvPr>
        <xdr:cNvSpPr txBox="1">
          <a:spLocks noChangeArrowheads="1"/>
        </xdr:cNvSpPr>
      </xdr:nvSpPr>
      <xdr:spPr bwMode="auto">
        <a:xfrm>
          <a:off x="12826188" y="992372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787" name="Text Box 15">
          <a:extLst>
            <a:ext uri="{FF2B5EF4-FFF2-40B4-BE49-F238E27FC236}">
              <a16:creationId xmlns:a16="http://schemas.microsoft.com/office/drawing/2014/main" id="{00000000-0008-0000-0800-000013030000}"/>
            </a:ext>
          </a:extLst>
        </xdr:cNvPr>
        <xdr:cNvSpPr txBox="1">
          <a:spLocks noChangeArrowheads="1"/>
        </xdr:cNvSpPr>
      </xdr:nvSpPr>
      <xdr:spPr bwMode="auto">
        <a:xfrm>
          <a:off x="12826188" y="104285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788" name="Text Box 15">
          <a:extLst>
            <a:ext uri="{FF2B5EF4-FFF2-40B4-BE49-F238E27FC236}">
              <a16:creationId xmlns:a16="http://schemas.microsoft.com/office/drawing/2014/main" id="{00000000-0008-0000-0800-000014030000}"/>
            </a:ext>
          </a:extLst>
        </xdr:cNvPr>
        <xdr:cNvSpPr txBox="1">
          <a:spLocks noChangeArrowheads="1"/>
        </xdr:cNvSpPr>
      </xdr:nvSpPr>
      <xdr:spPr bwMode="auto">
        <a:xfrm>
          <a:off x="12826188" y="153571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789" name="Text Box 15">
          <a:extLst>
            <a:ext uri="{FF2B5EF4-FFF2-40B4-BE49-F238E27FC236}">
              <a16:creationId xmlns:a16="http://schemas.microsoft.com/office/drawing/2014/main" id="{00000000-0008-0000-0800-000015030000}"/>
            </a:ext>
          </a:extLst>
        </xdr:cNvPr>
        <xdr:cNvSpPr txBox="1">
          <a:spLocks noChangeArrowheads="1"/>
        </xdr:cNvSpPr>
      </xdr:nvSpPr>
      <xdr:spPr bwMode="auto">
        <a:xfrm>
          <a:off x="12826188" y="1535718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92" name="Text Box 15">
          <a:extLst>
            <a:ext uri="{FF2B5EF4-FFF2-40B4-BE49-F238E27FC236}">
              <a16:creationId xmlns:a16="http://schemas.microsoft.com/office/drawing/2014/main" id="{00000000-0008-0000-0800-000018030000}"/>
            </a:ext>
          </a:extLst>
        </xdr:cNvPr>
        <xdr:cNvSpPr txBox="1">
          <a:spLocks noChangeArrowheads="1"/>
        </xdr:cNvSpPr>
      </xdr:nvSpPr>
      <xdr:spPr bwMode="auto">
        <a:xfrm>
          <a:off x="8953500" y="116776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93" name="Text Box 15">
          <a:extLst>
            <a:ext uri="{FF2B5EF4-FFF2-40B4-BE49-F238E27FC236}">
              <a16:creationId xmlns:a16="http://schemas.microsoft.com/office/drawing/2014/main" id="{00000000-0008-0000-0800-000019030000}"/>
            </a:ext>
          </a:extLst>
        </xdr:cNvPr>
        <xdr:cNvSpPr txBox="1">
          <a:spLocks noChangeArrowheads="1"/>
        </xdr:cNvSpPr>
      </xdr:nvSpPr>
      <xdr:spPr bwMode="auto">
        <a:xfrm>
          <a:off x="8953500" y="116776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94" name="Text Box 15">
          <a:extLst>
            <a:ext uri="{FF2B5EF4-FFF2-40B4-BE49-F238E27FC236}">
              <a16:creationId xmlns:a16="http://schemas.microsoft.com/office/drawing/2014/main" id="{00000000-0008-0000-0800-00001A030000}"/>
            </a:ext>
          </a:extLst>
        </xdr:cNvPr>
        <xdr:cNvSpPr txBox="1">
          <a:spLocks noChangeArrowheads="1"/>
        </xdr:cNvSpPr>
      </xdr:nvSpPr>
      <xdr:spPr bwMode="auto">
        <a:xfrm>
          <a:off x="8953500" y="116776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95" name="Text Box 15">
          <a:extLst>
            <a:ext uri="{FF2B5EF4-FFF2-40B4-BE49-F238E27FC236}">
              <a16:creationId xmlns:a16="http://schemas.microsoft.com/office/drawing/2014/main" id="{00000000-0008-0000-0800-00001B030000}"/>
            </a:ext>
          </a:extLst>
        </xdr:cNvPr>
        <xdr:cNvSpPr txBox="1">
          <a:spLocks noChangeArrowheads="1"/>
        </xdr:cNvSpPr>
      </xdr:nvSpPr>
      <xdr:spPr bwMode="auto">
        <a:xfrm>
          <a:off x="8953500" y="116776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96" name="Text Box 15">
          <a:extLst>
            <a:ext uri="{FF2B5EF4-FFF2-40B4-BE49-F238E27FC236}">
              <a16:creationId xmlns:a16="http://schemas.microsoft.com/office/drawing/2014/main" id="{00000000-0008-0000-0800-00001C030000}"/>
            </a:ext>
          </a:extLst>
        </xdr:cNvPr>
        <xdr:cNvSpPr txBox="1">
          <a:spLocks noChangeArrowheads="1"/>
        </xdr:cNvSpPr>
      </xdr:nvSpPr>
      <xdr:spPr bwMode="auto">
        <a:xfrm>
          <a:off x="8953500" y="11172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97" name="Text Box 15">
          <a:extLst>
            <a:ext uri="{FF2B5EF4-FFF2-40B4-BE49-F238E27FC236}">
              <a16:creationId xmlns:a16="http://schemas.microsoft.com/office/drawing/2014/main" id="{00000000-0008-0000-0800-00001D030000}"/>
            </a:ext>
          </a:extLst>
        </xdr:cNvPr>
        <xdr:cNvSpPr txBox="1">
          <a:spLocks noChangeArrowheads="1"/>
        </xdr:cNvSpPr>
      </xdr:nvSpPr>
      <xdr:spPr bwMode="auto">
        <a:xfrm>
          <a:off x="8953500" y="11172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98" name="Text Box 15">
          <a:extLst>
            <a:ext uri="{FF2B5EF4-FFF2-40B4-BE49-F238E27FC236}">
              <a16:creationId xmlns:a16="http://schemas.microsoft.com/office/drawing/2014/main" id="{00000000-0008-0000-0800-00001E030000}"/>
            </a:ext>
          </a:extLst>
        </xdr:cNvPr>
        <xdr:cNvSpPr txBox="1">
          <a:spLocks noChangeArrowheads="1"/>
        </xdr:cNvSpPr>
      </xdr:nvSpPr>
      <xdr:spPr bwMode="auto">
        <a:xfrm>
          <a:off x="8953500" y="11172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799" name="Text Box 15">
          <a:extLst>
            <a:ext uri="{FF2B5EF4-FFF2-40B4-BE49-F238E27FC236}">
              <a16:creationId xmlns:a16="http://schemas.microsoft.com/office/drawing/2014/main" id="{00000000-0008-0000-0800-00001F030000}"/>
            </a:ext>
          </a:extLst>
        </xdr:cNvPr>
        <xdr:cNvSpPr txBox="1">
          <a:spLocks noChangeArrowheads="1"/>
        </xdr:cNvSpPr>
      </xdr:nvSpPr>
      <xdr:spPr bwMode="auto">
        <a:xfrm>
          <a:off x="8953500" y="11172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00" name="Text Box 15">
          <a:extLst>
            <a:ext uri="{FF2B5EF4-FFF2-40B4-BE49-F238E27FC236}">
              <a16:creationId xmlns:a16="http://schemas.microsoft.com/office/drawing/2014/main" id="{00000000-0008-0000-0800-000020030000}"/>
            </a:ext>
          </a:extLst>
        </xdr:cNvPr>
        <xdr:cNvSpPr txBox="1">
          <a:spLocks noChangeArrowheads="1"/>
        </xdr:cNvSpPr>
      </xdr:nvSpPr>
      <xdr:spPr bwMode="auto">
        <a:xfrm>
          <a:off x="8953500" y="11172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01" name="Text Box 15">
          <a:extLst>
            <a:ext uri="{FF2B5EF4-FFF2-40B4-BE49-F238E27FC236}">
              <a16:creationId xmlns:a16="http://schemas.microsoft.com/office/drawing/2014/main" id="{00000000-0008-0000-0800-000021030000}"/>
            </a:ext>
          </a:extLst>
        </xdr:cNvPr>
        <xdr:cNvSpPr txBox="1">
          <a:spLocks noChangeArrowheads="1"/>
        </xdr:cNvSpPr>
      </xdr:nvSpPr>
      <xdr:spPr bwMode="auto">
        <a:xfrm>
          <a:off x="8953500" y="11172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02" name="Text Box 15">
          <a:extLst>
            <a:ext uri="{FF2B5EF4-FFF2-40B4-BE49-F238E27FC236}">
              <a16:creationId xmlns:a16="http://schemas.microsoft.com/office/drawing/2014/main" id="{00000000-0008-0000-0800-000022030000}"/>
            </a:ext>
          </a:extLst>
        </xdr:cNvPr>
        <xdr:cNvSpPr txBox="1">
          <a:spLocks noChangeArrowheads="1"/>
        </xdr:cNvSpPr>
      </xdr:nvSpPr>
      <xdr:spPr bwMode="auto">
        <a:xfrm>
          <a:off x="8953500" y="11172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03" name="Text Box 15">
          <a:extLst>
            <a:ext uri="{FF2B5EF4-FFF2-40B4-BE49-F238E27FC236}">
              <a16:creationId xmlns:a16="http://schemas.microsoft.com/office/drawing/2014/main" id="{00000000-0008-0000-0800-000023030000}"/>
            </a:ext>
          </a:extLst>
        </xdr:cNvPr>
        <xdr:cNvSpPr txBox="1">
          <a:spLocks noChangeArrowheads="1"/>
        </xdr:cNvSpPr>
      </xdr:nvSpPr>
      <xdr:spPr bwMode="auto">
        <a:xfrm>
          <a:off x="8953500" y="116776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04" name="Text Box 15">
          <a:extLst>
            <a:ext uri="{FF2B5EF4-FFF2-40B4-BE49-F238E27FC236}">
              <a16:creationId xmlns:a16="http://schemas.microsoft.com/office/drawing/2014/main" id="{00000000-0008-0000-0800-000024030000}"/>
            </a:ext>
          </a:extLst>
        </xdr:cNvPr>
        <xdr:cNvSpPr txBox="1">
          <a:spLocks noChangeArrowheads="1"/>
        </xdr:cNvSpPr>
      </xdr:nvSpPr>
      <xdr:spPr bwMode="auto">
        <a:xfrm>
          <a:off x="8953500" y="116776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05" name="Text Box 15">
          <a:extLst>
            <a:ext uri="{FF2B5EF4-FFF2-40B4-BE49-F238E27FC236}">
              <a16:creationId xmlns:a16="http://schemas.microsoft.com/office/drawing/2014/main" id="{00000000-0008-0000-0800-000025030000}"/>
            </a:ext>
          </a:extLst>
        </xdr:cNvPr>
        <xdr:cNvSpPr txBox="1">
          <a:spLocks noChangeArrowheads="1"/>
        </xdr:cNvSpPr>
      </xdr:nvSpPr>
      <xdr:spPr bwMode="auto">
        <a:xfrm>
          <a:off x="8953500" y="116776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06" name="Text Box 15">
          <a:extLst>
            <a:ext uri="{FF2B5EF4-FFF2-40B4-BE49-F238E27FC236}">
              <a16:creationId xmlns:a16="http://schemas.microsoft.com/office/drawing/2014/main" id="{00000000-0008-0000-0800-000026030000}"/>
            </a:ext>
          </a:extLst>
        </xdr:cNvPr>
        <xdr:cNvSpPr txBox="1">
          <a:spLocks noChangeArrowheads="1"/>
        </xdr:cNvSpPr>
      </xdr:nvSpPr>
      <xdr:spPr bwMode="auto">
        <a:xfrm>
          <a:off x="8953500" y="116776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07" name="Text Box 15">
          <a:extLst>
            <a:ext uri="{FF2B5EF4-FFF2-40B4-BE49-F238E27FC236}">
              <a16:creationId xmlns:a16="http://schemas.microsoft.com/office/drawing/2014/main" id="{00000000-0008-0000-0800-000027030000}"/>
            </a:ext>
          </a:extLst>
        </xdr:cNvPr>
        <xdr:cNvSpPr txBox="1">
          <a:spLocks noChangeArrowheads="1"/>
        </xdr:cNvSpPr>
      </xdr:nvSpPr>
      <xdr:spPr bwMode="auto">
        <a:xfrm>
          <a:off x="8942294" y="134476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08" name="Text Box 15">
          <a:extLst>
            <a:ext uri="{FF2B5EF4-FFF2-40B4-BE49-F238E27FC236}">
              <a16:creationId xmlns:a16="http://schemas.microsoft.com/office/drawing/2014/main" id="{00000000-0008-0000-0800-000028030000}"/>
            </a:ext>
          </a:extLst>
        </xdr:cNvPr>
        <xdr:cNvSpPr txBox="1">
          <a:spLocks noChangeArrowheads="1"/>
        </xdr:cNvSpPr>
      </xdr:nvSpPr>
      <xdr:spPr bwMode="auto">
        <a:xfrm>
          <a:off x="8942294" y="134476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09" name="Text Box 15">
          <a:extLst>
            <a:ext uri="{FF2B5EF4-FFF2-40B4-BE49-F238E27FC236}">
              <a16:creationId xmlns:a16="http://schemas.microsoft.com/office/drawing/2014/main" id="{00000000-0008-0000-0800-000029030000}"/>
            </a:ext>
          </a:extLst>
        </xdr:cNvPr>
        <xdr:cNvSpPr txBox="1">
          <a:spLocks noChangeArrowheads="1"/>
        </xdr:cNvSpPr>
      </xdr:nvSpPr>
      <xdr:spPr bwMode="auto">
        <a:xfrm>
          <a:off x="8942294" y="1466906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10" name="Text Box 15">
          <a:extLst>
            <a:ext uri="{FF2B5EF4-FFF2-40B4-BE49-F238E27FC236}">
              <a16:creationId xmlns:a16="http://schemas.microsoft.com/office/drawing/2014/main" id="{00000000-0008-0000-0800-00002A030000}"/>
            </a:ext>
          </a:extLst>
        </xdr:cNvPr>
        <xdr:cNvSpPr txBox="1">
          <a:spLocks noChangeArrowheads="1"/>
        </xdr:cNvSpPr>
      </xdr:nvSpPr>
      <xdr:spPr bwMode="auto">
        <a:xfrm>
          <a:off x="8942294" y="1466906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11" name="Text Box 15">
          <a:extLst>
            <a:ext uri="{FF2B5EF4-FFF2-40B4-BE49-F238E27FC236}">
              <a16:creationId xmlns:a16="http://schemas.microsoft.com/office/drawing/2014/main" id="{00000000-0008-0000-0800-00002B030000}"/>
            </a:ext>
          </a:extLst>
        </xdr:cNvPr>
        <xdr:cNvSpPr txBox="1">
          <a:spLocks noChangeArrowheads="1"/>
        </xdr:cNvSpPr>
      </xdr:nvSpPr>
      <xdr:spPr bwMode="auto">
        <a:xfrm>
          <a:off x="8942294" y="1294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12" name="Text Box 15">
          <a:extLst>
            <a:ext uri="{FF2B5EF4-FFF2-40B4-BE49-F238E27FC236}">
              <a16:creationId xmlns:a16="http://schemas.microsoft.com/office/drawing/2014/main" id="{00000000-0008-0000-0800-00002C030000}"/>
            </a:ext>
          </a:extLst>
        </xdr:cNvPr>
        <xdr:cNvSpPr txBox="1">
          <a:spLocks noChangeArrowheads="1"/>
        </xdr:cNvSpPr>
      </xdr:nvSpPr>
      <xdr:spPr bwMode="auto">
        <a:xfrm>
          <a:off x="8942294" y="1294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13" name="Text Box 15">
          <a:extLst>
            <a:ext uri="{FF2B5EF4-FFF2-40B4-BE49-F238E27FC236}">
              <a16:creationId xmlns:a16="http://schemas.microsoft.com/office/drawing/2014/main" id="{00000000-0008-0000-0800-00002D030000}"/>
            </a:ext>
          </a:extLst>
        </xdr:cNvPr>
        <xdr:cNvSpPr txBox="1">
          <a:spLocks noChangeArrowheads="1"/>
        </xdr:cNvSpPr>
      </xdr:nvSpPr>
      <xdr:spPr bwMode="auto">
        <a:xfrm>
          <a:off x="8942294" y="1294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14" name="Text Box 15">
          <a:extLst>
            <a:ext uri="{FF2B5EF4-FFF2-40B4-BE49-F238E27FC236}">
              <a16:creationId xmlns:a16="http://schemas.microsoft.com/office/drawing/2014/main" id="{00000000-0008-0000-0800-00002E030000}"/>
            </a:ext>
          </a:extLst>
        </xdr:cNvPr>
        <xdr:cNvSpPr txBox="1">
          <a:spLocks noChangeArrowheads="1"/>
        </xdr:cNvSpPr>
      </xdr:nvSpPr>
      <xdr:spPr bwMode="auto">
        <a:xfrm>
          <a:off x="8942294" y="1294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15" name="Text Box 15">
          <a:extLst>
            <a:ext uri="{FF2B5EF4-FFF2-40B4-BE49-F238E27FC236}">
              <a16:creationId xmlns:a16="http://schemas.microsoft.com/office/drawing/2014/main" id="{00000000-0008-0000-0800-00002F030000}"/>
            </a:ext>
          </a:extLst>
        </xdr:cNvPr>
        <xdr:cNvSpPr txBox="1">
          <a:spLocks noChangeArrowheads="1"/>
        </xdr:cNvSpPr>
      </xdr:nvSpPr>
      <xdr:spPr bwMode="auto">
        <a:xfrm>
          <a:off x="8942294" y="1294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16" name="Text Box 15">
          <a:extLst>
            <a:ext uri="{FF2B5EF4-FFF2-40B4-BE49-F238E27FC236}">
              <a16:creationId xmlns:a16="http://schemas.microsoft.com/office/drawing/2014/main" id="{00000000-0008-0000-0800-000030030000}"/>
            </a:ext>
          </a:extLst>
        </xdr:cNvPr>
        <xdr:cNvSpPr txBox="1">
          <a:spLocks noChangeArrowheads="1"/>
        </xdr:cNvSpPr>
      </xdr:nvSpPr>
      <xdr:spPr bwMode="auto">
        <a:xfrm>
          <a:off x="8942294" y="1294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17" name="Text Box 15">
          <a:extLst>
            <a:ext uri="{FF2B5EF4-FFF2-40B4-BE49-F238E27FC236}">
              <a16:creationId xmlns:a16="http://schemas.microsoft.com/office/drawing/2014/main" id="{00000000-0008-0000-0800-000031030000}"/>
            </a:ext>
          </a:extLst>
        </xdr:cNvPr>
        <xdr:cNvSpPr txBox="1">
          <a:spLocks noChangeArrowheads="1"/>
        </xdr:cNvSpPr>
      </xdr:nvSpPr>
      <xdr:spPr bwMode="auto">
        <a:xfrm>
          <a:off x="8942294" y="129427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18" name="Text Box 15">
          <a:extLst>
            <a:ext uri="{FF2B5EF4-FFF2-40B4-BE49-F238E27FC236}">
              <a16:creationId xmlns:a16="http://schemas.microsoft.com/office/drawing/2014/main" id="{00000000-0008-0000-0800-000032030000}"/>
            </a:ext>
          </a:extLst>
        </xdr:cNvPr>
        <xdr:cNvSpPr txBox="1">
          <a:spLocks noChangeArrowheads="1"/>
        </xdr:cNvSpPr>
      </xdr:nvSpPr>
      <xdr:spPr bwMode="auto">
        <a:xfrm>
          <a:off x="8942294" y="134476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19" name="Text Box 15">
          <a:extLst>
            <a:ext uri="{FF2B5EF4-FFF2-40B4-BE49-F238E27FC236}">
              <a16:creationId xmlns:a16="http://schemas.microsoft.com/office/drawing/2014/main" id="{00000000-0008-0000-0800-000033030000}"/>
            </a:ext>
          </a:extLst>
        </xdr:cNvPr>
        <xdr:cNvSpPr txBox="1">
          <a:spLocks noChangeArrowheads="1"/>
        </xdr:cNvSpPr>
      </xdr:nvSpPr>
      <xdr:spPr bwMode="auto">
        <a:xfrm>
          <a:off x="8942294" y="134476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20" name="Text Box 15">
          <a:extLst>
            <a:ext uri="{FF2B5EF4-FFF2-40B4-BE49-F238E27FC236}">
              <a16:creationId xmlns:a16="http://schemas.microsoft.com/office/drawing/2014/main" id="{00000000-0008-0000-0800-000034030000}"/>
            </a:ext>
          </a:extLst>
        </xdr:cNvPr>
        <xdr:cNvSpPr txBox="1">
          <a:spLocks noChangeArrowheads="1"/>
        </xdr:cNvSpPr>
      </xdr:nvSpPr>
      <xdr:spPr bwMode="auto">
        <a:xfrm>
          <a:off x="8942294" y="134476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21" name="Text Box 15">
          <a:extLst>
            <a:ext uri="{FF2B5EF4-FFF2-40B4-BE49-F238E27FC236}">
              <a16:creationId xmlns:a16="http://schemas.microsoft.com/office/drawing/2014/main" id="{00000000-0008-0000-0800-000035030000}"/>
            </a:ext>
          </a:extLst>
        </xdr:cNvPr>
        <xdr:cNvSpPr txBox="1">
          <a:spLocks noChangeArrowheads="1"/>
        </xdr:cNvSpPr>
      </xdr:nvSpPr>
      <xdr:spPr bwMode="auto">
        <a:xfrm>
          <a:off x="8942294" y="134476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22" name="Text Box 15">
          <a:extLst>
            <a:ext uri="{FF2B5EF4-FFF2-40B4-BE49-F238E27FC236}">
              <a16:creationId xmlns:a16="http://schemas.microsoft.com/office/drawing/2014/main" id="{00000000-0008-0000-0800-000036030000}"/>
            </a:ext>
          </a:extLst>
        </xdr:cNvPr>
        <xdr:cNvSpPr txBox="1">
          <a:spLocks noChangeArrowheads="1"/>
        </xdr:cNvSpPr>
      </xdr:nvSpPr>
      <xdr:spPr bwMode="auto">
        <a:xfrm>
          <a:off x="8942294" y="134476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23" name="Text Box 15">
          <a:extLst>
            <a:ext uri="{FF2B5EF4-FFF2-40B4-BE49-F238E27FC236}">
              <a16:creationId xmlns:a16="http://schemas.microsoft.com/office/drawing/2014/main" id="{00000000-0008-0000-0800-000037030000}"/>
            </a:ext>
          </a:extLst>
        </xdr:cNvPr>
        <xdr:cNvSpPr txBox="1">
          <a:spLocks noChangeArrowheads="1"/>
        </xdr:cNvSpPr>
      </xdr:nvSpPr>
      <xdr:spPr bwMode="auto">
        <a:xfrm>
          <a:off x="8942294" y="1344761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24" name="Text Box 15">
          <a:extLst>
            <a:ext uri="{FF2B5EF4-FFF2-40B4-BE49-F238E27FC236}">
              <a16:creationId xmlns:a16="http://schemas.microsoft.com/office/drawing/2014/main" id="{00000000-0008-0000-0800-000038030000}"/>
            </a:ext>
          </a:extLst>
        </xdr:cNvPr>
        <xdr:cNvSpPr txBox="1">
          <a:spLocks noChangeArrowheads="1"/>
        </xdr:cNvSpPr>
      </xdr:nvSpPr>
      <xdr:spPr bwMode="auto">
        <a:xfrm>
          <a:off x="8942294" y="1416423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25" name="Text Box 15">
          <a:extLst>
            <a:ext uri="{FF2B5EF4-FFF2-40B4-BE49-F238E27FC236}">
              <a16:creationId xmlns:a16="http://schemas.microsoft.com/office/drawing/2014/main" id="{00000000-0008-0000-0800-000039030000}"/>
            </a:ext>
          </a:extLst>
        </xdr:cNvPr>
        <xdr:cNvSpPr txBox="1">
          <a:spLocks noChangeArrowheads="1"/>
        </xdr:cNvSpPr>
      </xdr:nvSpPr>
      <xdr:spPr bwMode="auto">
        <a:xfrm>
          <a:off x="8942294" y="1416423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26" name="Text Box 15">
          <a:extLst>
            <a:ext uri="{FF2B5EF4-FFF2-40B4-BE49-F238E27FC236}">
              <a16:creationId xmlns:a16="http://schemas.microsoft.com/office/drawing/2014/main" id="{00000000-0008-0000-0800-00003A030000}"/>
            </a:ext>
          </a:extLst>
        </xdr:cNvPr>
        <xdr:cNvSpPr txBox="1">
          <a:spLocks noChangeArrowheads="1"/>
        </xdr:cNvSpPr>
      </xdr:nvSpPr>
      <xdr:spPr bwMode="auto">
        <a:xfrm>
          <a:off x="8942294" y="1416423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27" name="Text Box 15">
          <a:extLst>
            <a:ext uri="{FF2B5EF4-FFF2-40B4-BE49-F238E27FC236}">
              <a16:creationId xmlns:a16="http://schemas.microsoft.com/office/drawing/2014/main" id="{00000000-0008-0000-0800-00003B030000}"/>
            </a:ext>
          </a:extLst>
        </xdr:cNvPr>
        <xdr:cNvSpPr txBox="1">
          <a:spLocks noChangeArrowheads="1"/>
        </xdr:cNvSpPr>
      </xdr:nvSpPr>
      <xdr:spPr bwMode="auto">
        <a:xfrm>
          <a:off x="8942294" y="1416423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28" name="Text Box 15">
          <a:extLst>
            <a:ext uri="{FF2B5EF4-FFF2-40B4-BE49-F238E27FC236}">
              <a16:creationId xmlns:a16="http://schemas.microsoft.com/office/drawing/2014/main" id="{00000000-0008-0000-0800-00003C030000}"/>
            </a:ext>
          </a:extLst>
        </xdr:cNvPr>
        <xdr:cNvSpPr txBox="1">
          <a:spLocks noChangeArrowheads="1"/>
        </xdr:cNvSpPr>
      </xdr:nvSpPr>
      <xdr:spPr bwMode="auto">
        <a:xfrm>
          <a:off x="8942294" y="1416423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29" name="Text Box 15">
          <a:extLst>
            <a:ext uri="{FF2B5EF4-FFF2-40B4-BE49-F238E27FC236}">
              <a16:creationId xmlns:a16="http://schemas.microsoft.com/office/drawing/2014/main" id="{00000000-0008-0000-0800-00003D030000}"/>
            </a:ext>
          </a:extLst>
        </xdr:cNvPr>
        <xdr:cNvSpPr txBox="1">
          <a:spLocks noChangeArrowheads="1"/>
        </xdr:cNvSpPr>
      </xdr:nvSpPr>
      <xdr:spPr bwMode="auto">
        <a:xfrm>
          <a:off x="8942294" y="1416423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30" name="Text Box 15">
          <a:extLst>
            <a:ext uri="{FF2B5EF4-FFF2-40B4-BE49-F238E27FC236}">
              <a16:creationId xmlns:a16="http://schemas.microsoft.com/office/drawing/2014/main" id="{00000000-0008-0000-0800-00003E030000}"/>
            </a:ext>
          </a:extLst>
        </xdr:cNvPr>
        <xdr:cNvSpPr txBox="1">
          <a:spLocks noChangeArrowheads="1"/>
        </xdr:cNvSpPr>
      </xdr:nvSpPr>
      <xdr:spPr bwMode="auto">
        <a:xfrm>
          <a:off x="8942294" y="1416423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31" name="Text Box 15">
          <a:extLst>
            <a:ext uri="{FF2B5EF4-FFF2-40B4-BE49-F238E27FC236}">
              <a16:creationId xmlns:a16="http://schemas.microsoft.com/office/drawing/2014/main" id="{00000000-0008-0000-0800-00003F030000}"/>
            </a:ext>
          </a:extLst>
        </xdr:cNvPr>
        <xdr:cNvSpPr txBox="1">
          <a:spLocks noChangeArrowheads="1"/>
        </xdr:cNvSpPr>
      </xdr:nvSpPr>
      <xdr:spPr bwMode="auto">
        <a:xfrm>
          <a:off x="8942294" y="1466906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32" name="Text Box 15">
          <a:extLst>
            <a:ext uri="{FF2B5EF4-FFF2-40B4-BE49-F238E27FC236}">
              <a16:creationId xmlns:a16="http://schemas.microsoft.com/office/drawing/2014/main" id="{00000000-0008-0000-0800-000040030000}"/>
            </a:ext>
          </a:extLst>
        </xdr:cNvPr>
        <xdr:cNvSpPr txBox="1">
          <a:spLocks noChangeArrowheads="1"/>
        </xdr:cNvSpPr>
      </xdr:nvSpPr>
      <xdr:spPr bwMode="auto">
        <a:xfrm>
          <a:off x="8942294" y="1466906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33" name="Text Box 15">
          <a:extLst>
            <a:ext uri="{FF2B5EF4-FFF2-40B4-BE49-F238E27FC236}">
              <a16:creationId xmlns:a16="http://schemas.microsoft.com/office/drawing/2014/main" id="{00000000-0008-0000-0800-000041030000}"/>
            </a:ext>
          </a:extLst>
        </xdr:cNvPr>
        <xdr:cNvSpPr txBox="1">
          <a:spLocks noChangeArrowheads="1"/>
        </xdr:cNvSpPr>
      </xdr:nvSpPr>
      <xdr:spPr bwMode="auto">
        <a:xfrm>
          <a:off x="8942294" y="1466906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834" name="Text Box 15">
          <a:extLst>
            <a:ext uri="{FF2B5EF4-FFF2-40B4-BE49-F238E27FC236}">
              <a16:creationId xmlns:a16="http://schemas.microsoft.com/office/drawing/2014/main" id="{00000000-0008-0000-0800-000042030000}"/>
            </a:ext>
          </a:extLst>
        </xdr:cNvPr>
        <xdr:cNvSpPr txBox="1">
          <a:spLocks noChangeArrowheads="1"/>
        </xdr:cNvSpPr>
      </xdr:nvSpPr>
      <xdr:spPr bwMode="auto">
        <a:xfrm>
          <a:off x="8942294" y="1466906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10</xdr:row>
      <xdr:rowOff>0</xdr:rowOff>
    </xdr:from>
    <xdr:ext cx="95250" cy="171450"/>
    <xdr:sp macro="" textlink="">
      <xdr:nvSpPr>
        <xdr:cNvPr id="836" name="Text Box 16">
          <a:extLst>
            <a:ext uri="{FF2B5EF4-FFF2-40B4-BE49-F238E27FC236}">
              <a16:creationId xmlns:a16="http://schemas.microsoft.com/office/drawing/2014/main" id="{FDE59AE3-B891-4E3A-96C1-3FD0B9A3AEC4}"/>
            </a:ext>
          </a:extLst>
        </xdr:cNvPr>
        <xdr:cNvSpPr txBox="1">
          <a:spLocks noChangeArrowheads="1"/>
        </xdr:cNvSpPr>
      </xdr:nvSpPr>
      <xdr:spPr bwMode="auto">
        <a:xfrm>
          <a:off x="6655254" y="3955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10</xdr:row>
      <xdr:rowOff>0</xdr:rowOff>
    </xdr:from>
    <xdr:ext cx="95250" cy="171450"/>
    <xdr:sp macro="" textlink="">
      <xdr:nvSpPr>
        <xdr:cNvPr id="837" name="Text Box 17">
          <a:extLst>
            <a:ext uri="{FF2B5EF4-FFF2-40B4-BE49-F238E27FC236}">
              <a16:creationId xmlns:a16="http://schemas.microsoft.com/office/drawing/2014/main" id="{C5D4FF63-D4E3-40BE-B327-2AFBDA2D5BAF}"/>
            </a:ext>
          </a:extLst>
        </xdr:cNvPr>
        <xdr:cNvSpPr txBox="1">
          <a:spLocks noChangeArrowheads="1"/>
        </xdr:cNvSpPr>
      </xdr:nvSpPr>
      <xdr:spPr bwMode="auto">
        <a:xfrm>
          <a:off x="6655254" y="3955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10</xdr:row>
      <xdr:rowOff>0</xdr:rowOff>
    </xdr:from>
    <xdr:ext cx="95250" cy="171450"/>
    <xdr:sp macro="" textlink="">
      <xdr:nvSpPr>
        <xdr:cNvPr id="838" name="Text Box 18">
          <a:extLst>
            <a:ext uri="{FF2B5EF4-FFF2-40B4-BE49-F238E27FC236}">
              <a16:creationId xmlns:a16="http://schemas.microsoft.com/office/drawing/2014/main" id="{C1999948-DA08-439D-9857-6BCCA0AF0483}"/>
            </a:ext>
          </a:extLst>
        </xdr:cNvPr>
        <xdr:cNvSpPr txBox="1">
          <a:spLocks noChangeArrowheads="1"/>
        </xdr:cNvSpPr>
      </xdr:nvSpPr>
      <xdr:spPr bwMode="auto">
        <a:xfrm>
          <a:off x="6655254" y="3955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10</xdr:row>
      <xdr:rowOff>0</xdr:rowOff>
    </xdr:from>
    <xdr:ext cx="95250" cy="171450"/>
    <xdr:sp macro="" textlink="">
      <xdr:nvSpPr>
        <xdr:cNvPr id="839" name="Text Box 19">
          <a:extLst>
            <a:ext uri="{FF2B5EF4-FFF2-40B4-BE49-F238E27FC236}">
              <a16:creationId xmlns:a16="http://schemas.microsoft.com/office/drawing/2014/main" id="{54F439E5-B9A8-46CC-80D8-540B4091A50E}"/>
            </a:ext>
          </a:extLst>
        </xdr:cNvPr>
        <xdr:cNvSpPr txBox="1">
          <a:spLocks noChangeArrowheads="1"/>
        </xdr:cNvSpPr>
      </xdr:nvSpPr>
      <xdr:spPr bwMode="auto">
        <a:xfrm>
          <a:off x="6655254" y="3955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41" name="Text Box 15">
          <a:extLst>
            <a:ext uri="{FF2B5EF4-FFF2-40B4-BE49-F238E27FC236}">
              <a16:creationId xmlns:a16="http://schemas.microsoft.com/office/drawing/2014/main" id="{691E7CF6-19B5-4BFE-9485-6AFC2DE6B57F}"/>
            </a:ext>
          </a:extLst>
        </xdr:cNvPr>
        <xdr:cNvSpPr txBox="1">
          <a:spLocks noChangeArrowheads="1"/>
        </xdr:cNvSpPr>
      </xdr:nvSpPr>
      <xdr:spPr bwMode="auto">
        <a:xfrm>
          <a:off x="6655254" y="50314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42" name="Text Box 15">
          <a:extLst>
            <a:ext uri="{FF2B5EF4-FFF2-40B4-BE49-F238E27FC236}">
              <a16:creationId xmlns:a16="http://schemas.microsoft.com/office/drawing/2014/main" id="{E14CEE29-1BA5-4940-A1EC-3A26F3C33B6C}"/>
            </a:ext>
          </a:extLst>
        </xdr:cNvPr>
        <xdr:cNvSpPr txBox="1">
          <a:spLocks noChangeArrowheads="1"/>
        </xdr:cNvSpPr>
      </xdr:nvSpPr>
      <xdr:spPr bwMode="auto">
        <a:xfrm>
          <a:off x="6655254" y="52219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43" name="Text Box 15">
          <a:extLst>
            <a:ext uri="{FF2B5EF4-FFF2-40B4-BE49-F238E27FC236}">
              <a16:creationId xmlns:a16="http://schemas.microsoft.com/office/drawing/2014/main" id="{EE979E06-0568-40A1-9FE4-8239C5541ABC}"/>
            </a:ext>
          </a:extLst>
        </xdr:cNvPr>
        <xdr:cNvSpPr txBox="1">
          <a:spLocks noChangeArrowheads="1"/>
        </xdr:cNvSpPr>
      </xdr:nvSpPr>
      <xdr:spPr bwMode="auto">
        <a:xfrm>
          <a:off x="6655254" y="52219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44" name="Text Box 15">
          <a:extLst>
            <a:ext uri="{FF2B5EF4-FFF2-40B4-BE49-F238E27FC236}">
              <a16:creationId xmlns:a16="http://schemas.microsoft.com/office/drawing/2014/main" id="{E43A03EA-6D9A-448B-A494-1857B15772B5}"/>
            </a:ext>
          </a:extLst>
        </xdr:cNvPr>
        <xdr:cNvSpPr txBox="1">
          <a:spLocks noChangeArrowheads="1"/>
        </xdr:cNvSpPr>
      </xdr:nvSpPr>
      <xdr:spPr bwMode="auto">
        <a:xfrm>
          <a:off x="6655254" y="54124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45" name="Text Box 15">
          <a:extLst>
            <a:ext uri="{FF2B5EF4-FFF2-40B4-BE49-F238E27FC236}">
              <a16:creationId xmlns:a16="http://schemas.microsoft.com/office/drawing/2014/main" id="{AFC7E511-3141-4D1C-A69F-4C7029A6CCEF}"/>
            </a:ext>
          </a:extLst>
        </xdr:cNvPr>
        <xdr:cNvSpPr txBox="1">
          <a:spLocks noChangeArrowheads="1"/>
        </xdr:cNvSpPr>
      </xdr:nvSpPr>
      <xdr:spPr bwMode="auto">
        <a:xfrm>
          <a:off x="6655254" y="54124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46" name="Text Box 15">
          <a:extLst>
            <a:ext uri="{FF2B5EF4-FFF2-40B4-BE49-F238E27FC236}">
              <a16:creationId xmlns:a16="http://schemas.microsoft.com/office/drawing/2014/main" id="{F11743A4-E593-4DFE-97A3-66AA753921A2}"/>
            </a:ext>
          </a:extLst>
        </xdr:cNvPr>
        <xdr:cNvSpPr txBox="1">
          <a:spLocks noChangeArrowheads="1"/>
        </xdr:cNvSpPr>
      </xdr:nvSpPr>
      <xdr:spPr bwMode="auto">
        <a:xfrm>
          <a:off x="6655254" y="56029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47" name="Text Box 15">
          <a:extLst>
            <a:ext uri="{FF2B5EF4-FFF2-40B4-BE49-F238E27FC236}">
              <a16:creationId xmlns:a16="http://schemas.microsoft.com/office/drawing/2014/main" id="{33048C28-6730-4175-B6A0-4BD96F947BCC}"/>
            </a:ext>
          </a:extLst>
        </xdr:cNvPr>
        <xdr:cNvSpPr txBox="1">
          <a:spLocks noChangeArrowheads="1"/>
        </xdr:cNvSpPr>
      </xdr:nvSpPr>
      <xdr:spPr bwMode="auto">
        <a:xfrm>
          <a:off x="6655254" y="56029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48" name="Text Box 15">
          <a:extLst>
            <a:ext uri="{FF2B5EF4-FFF2-40B4-BE49-F238E27FC236}">
              <a16:creationId xmlns:a16="http://schemas.microsoft.com/office/drawing/2014/main" id="{9186363C-28D6-4B17-AB15-6FF218E845FC}"/>
            </a:ext>
          </a:extLst>
        </xdr:cNvPr>
        <xdr:cNvSpPr txBox="1">
          <a:spLocks noChangeArrowheads="1"/>
        </xdr:cNvSpPr>
      </xdr:nvSpPr>
      <xdr:spPr bwMode="auto">
        <a:xfrm>
          <a:off x="6655254" y="5606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49" name="Text Box 15">
          <a:extLst>
            <a:ext uri="{FF2B5EF4-FFF2-40B4-BE49-F238E27FC236}">
              <a16:creationId xmlns:a16="http://schemas.microsoft.com/office/drawing/2014/main" id="{00DA3DEA-13CA-46D1-8E50-2F4460BE32B3}"/>
            </a:ext>
          </a:extLst>
        </xdr:cNvPr>
        <xdr:cNvSpPr txBox="1">
          <a:spLocks noChangeArrowheads="1"/>
        </xdr:cNvSpPr>
      </xdr:nvSpPr>
      <xdr:spPr bwMode="auto">
        <a:xfrm>
          <a:off x="6655254" y="5606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50" name="Text Box 15">
          <a:extLst>
            <a:ext uri="{FF2B5EF4-FFF2-40B4-BE49-F238E27FC236}">
              <a16:creationId xmlns:a16="http://schemas.microsoft.com/office/drawing/2014/main" id="{AC767F64-1744-4A84-A7C9-1B1EC287F950}"/>
            </a:ext>
          </a:extLst>
        </xdr:cNvPr>
        <xdr:cNvSpPr txBox="1">
          <a:spLocks noChangeArrowheads="1"/>
        </xdr:cNvSpPr>
      </xdr:nvSpPr>
      <xdr:spPr bwMode="auto">
        <a:xfrm>
          <a:off x="6655254" y="5606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51" name="Text Box 15">
          <a:extLst>
            <a:ext uri="{FF2B5EF4-FFF2-40B4-BE49-F238E27FC236}">
              <a16:creationId xmlns:a16="http://schemas.microsoft.com/office/drawing/2014/main" id="{DCE21828-4020-4402-9E9C-7145128DE02B}"/>
            </a:ext>
          </a:extLst>
        </xdr:cNvPr>
        <xdr:cNvSpPr txBox="1">
          <a:spLocks noChangeArrowheads="1"/>
        </xdr:cNvSpPr>
      </xdr:nvSpPr>
      <xdr:spPr bwMode="auto">
        <a:xfrm>
          <a:off x="6655254" y="5606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52" name="Text Box 15">
          <a:extLst>
            <a:ext uri="{FF2B5EF4-FFF2-40B4-BE49-F238E27FC236}">
              <a16:creationId xmlns:a16="http://schemas.microsoft.com/office/drawing/2014/main" id="{668ADA94-7A35-45C1-935D-249B38046969}"/>
            </a:ext>
          </a:extLst>
        </xdr:cNvPr>
        <xdr:cNvSpPr txBox="1">
          <a:spLocks noChangeArrowheads="1"/>
        </xdr:cNvSpPr>
      </xdr:nvSpPr>
      <xdr:spPr bwMode="auto">
        <a:xfrm>
          <a:off x="6655254" y="5606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53" name="Text Box 15">
          <a:extLst>
            <a:ext uri="{FF2B5EF4-FFF2-40B4-BE49-F238E27FC236}">
              <a16:creationId xmlns:a16="http://schemas.microsoft.com/office/drawing/2014/main" id="{F30CEF02-F038-4BDB-8144-90DB95B34931}"/>
            </a:ext>
          </a:extLst>
        </xdr:cNvPr>
        <xdr:cNvSpPr txBox="1">
          <a:spLocks noChangeArrowheads="1"/>
        </xdr:cNvSpPr>
      </xdr:nvSpPr>
      <xdr:spPr bwMode="auto">
        <a:xfrm>
          <a:off x="6655254" y="5606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54" name="Text Box 15">
          <a:extLst>
            <a:ext uri="{FF2B5EF4-FFF2-40B4-BE49-F238E27FC236}">
              <a16:creationId xmlns:a16="http://schemas.microsoft.com/office/drawing/2014/main" id="{E1BED205-4C9D-4350-9228-67B0EF103AA3}"/>
            </a:ext>
          </a:extLst>
        </xdr:cNvPr>
        <xdr:cNvSpPr txBox="1">
          <a:spLocks noChangeArrowheads="1"/>
        </xdr:cNvSpPr>
      </xdr:nvSpPr>
      <xdr:spPr bwMode="auto">
        <a:xfrm>
          <a:off x="6655254" y="5606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855" name="Text Box 16">
          <a:extLst>
            <a:ext uri="{FF2B5EF4-FFF2-40B4-BE49-F238E27FC236}">
              <a16:creationId xmlns:a16="http://schemas.microsoft.com/office/drawing/2014/main" id="{3756099E-0B3A-4580-A693-CB268E8A2A43}"/>
            </a:ext>
          </a:extLst>
        </xdr:cNvPr>
        <xdr:cNvSpPr txBox="1">
          <a:spLocks noChangeArrowheads="1"/>
        </xdr:cNvSpPr>
      </xdr:nvSpPr>
      <xdr:spPr bwMode="auto">
        <a:xfrm>
          <a:off x="6655254" y="4308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856" name="Text Box 17">
          <a:extLst>
            <a:ext uri="{FF2B5EF4-FFF2-40B4-BE49-F238E27FC236}">
              <a16:creationId xmlns:a16="http://schemas.microsoft.com/office/drawing/2014/main" id="{193F99BC-A28B-417D-B64B-D846ADDADA04}"/>
            </a:ext>
          </a:extLst>
        </xdr:cNvPr>
        <xdr:cNvSpPr txBox="1">
          <a:spLocks noChangeArrowheads="1"/>
        </xdr:cNvSpPr>
      </xdr:nvSpPr>
      <xdr:spPr bwMode="auto">
        <a:xfrm>
          <a:off x="6655254" y="4308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857" name="Text Box 18">
          <a:extLst>
            <a:ext uri="{FF2B5EF4-FFF2-40B4-BE49-F238E27FC236}">
              <a16:creationId xmlns:a16="http://schemas.microsoft.com/office/drawing/2014/main" id="{4E1EED1C-3614-48BD-92AC-241B93FF81F1}"/>
            </a:ext>
          </a:extLst>
        </xdr:cNvPr>
        <xdr:cNvSpPr txBox="1">
          <a:spLocks noChangeArrowheads="1"/>
        </xdr:cNvSpPr>
      </xdr:nvSpPr>
      <xdr:spPr bwMode="auto">
        <a:xfrm>
          <a:off x="6655254" y="4308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858" name="Text Box 19">
          <a:extLst>
            <a:ext uri="{FF2B5EF4-FFF2-40B4-BE49-F238E27FC236}">
              <a16:creationId xmlns:a16="http://schemas.microsoft.com/office/drawing/2014/main" id="{3F92A17F-0D59-4870-ADE9-A0EF3D1543DF}"/>
            </a:ext>
          </a:extLst>
        </xdr:cNvPr>
        <xdr:cNvSpPr txBox="1">
          <a:spLocks noChangeArrowheads="1"/>
        </xdr:cNvSpPr>
      </xdr:nvSpPr>
      <xdr:spPr bwMode="auto">
        <a:xfrm>
          <a:off x="6655254" y="4308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59" name="Text Box 15">
          <a:extLst>
            <a:ext uri="{FF2B5EF4-FFF2-40B4-BE49-F238E27FC236}">
              <a16:creationId xmlns:a16="http://schemas.microsoft.com/office/drawing/2014/main" id="{4752736A-A4E6-4BF8-B8F4-77F1152A31C5}"/>
            </a:ext>
          </a:extLst>
        </xdr:cNvPr>
        <xdr:cNvSpPr txBox="1">
          <a:spLocks noChangeArrowheads="1"/>
        </xdr:cNvSpPr>
      </xdr:nvSpPr>
      <xdr:spPr bwMode="auto">
        <a:xfrm>
          <a:off x="6655254" y="48137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860" name="Text Box 16">
          <a:extLst>
            <a:ext uri="{FF2B5EF4-FFF2-40B4-BE49-F238E27FC236}">
              <a16:creationId xmlns:a16="http://schemas.microsoft.com/office/drawing/2014/main" id="{80BFC7DE-0E64-4E16-84F2-518C64D7ACE0}"/>
            </a:ext>
          </a:extLst>
        </xdr:cNvPr>
        <xdr:cNvSpPr txBox="1">
          <a:spLocks noChangeArrowheads="1"/>
        </xdr:cNvSpPr>
      </xdr:nvSpPr>
      <xdr:spPr bwMode="auto">
        <a:xfrm>
          <a:off x="6655254" y="4844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861" name="Text Box 17">
          <a:extLst>
            <a:ext uri="{FF2B5EF4-FFF2-40B4-BE49-F238E27FC236}">
              <a16:creationId xmlns:a16="http://schemas.microsoft.com/office/drawing/2014/main" id="{99A154F8-1E23-4617-97DE-1D72D97142C2}"/>
            </a:ext>
          </a:extLst>
        </xdr:cNvPr>
        <xdr:cNvSpPr txBox="1">
          <a:spLocks noChangeArrowheads="1"/>
        </xdr:cNvSpPr>
      </xdr:nvSpPr>
      <xdr:spPr bwMode="auto">
        <a:xfrm>
          <a:off x="6655254" y="4844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862" name="Text Box 18">
          <a:extLst>
            <a:ext uri="{FF2B5EF4-FFF2-40B4-BE49-F238E27FC236}">
              <a16:creationId xmlns:a16="http://schemas.microsoft.com/office/drawing/2014/main" id="{01E76A04-73BE-4747-8728-4C1D87372135}"/>
            </a:ext>
          </a:extLst>
        </xdr:cNvPr>
        <xdr:cNvSpPr txBox="1">
          <a:spLocks noChangeArrowheads="1"/>
        </xdr:cNvSpPr>
      </xdr:nvSpPr>
      <xdr:spPr bwMode="auto">
        <a:xfrm>
          <a:off x="6655254" y="4844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863" name="Text Box 19">
          <a:extLst>
            <a:ext uri="{FF2B5EF4-FFF2-40B4-BE49-F238E27FC236}">
              <a16:creationId xmlns:a16="http://schemas.microsoft.com/office/drawing/2014/main" id="{EC95AC13-5814-4D62-96AE-C2737285380E}"/>
            </a:ext>
          </a:extLst>
        </xdr:cNvPr>
        <xdr:cNvSpPr txBox="1">
          <a:spLocks noChangeArrowheads="1"/>
        </xdr:cNvSpPr>
      </xdr:nvSpPr>
      <xdr:spPr bwMode="auto">
        <a:xfrm>
          <a:off x="6655254" y="4844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64" name="Text Box 15">
          <a:extLst>
            <a:ext uri="{FF2B5EF4-FFF2-40B4-BE49-F238E27FC236}">
              <a16:creationId xmlns:a16="http://schemas.microsoft.com/office/drawing/2014/main" id="{A018EE73-DA9D-4377-8FB9-22AAC68CA46B}"/>
            </a:ext>
          </a:extLst>
        </xdr:cNvPr>
        <xdr:cNvSpPr txBox="1">
          <a:spLocks noChangeArrowheads="1"/>
        </xdr:cNvSpPr>
      </xdr:nvSpPr>
      <xdr:spPr bwMode="auto">
        <a:xfrm>
          <a:off x="6655254" y="50314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65" name="Text Box 15">
          <a:extLst>
            <a:ext uri="{FF2B5EF4-FFF2-40B4-BE49-F238E27FC236}">
              <a16:creationId xmlns:a16="http://schemas.microsoft.com/office/drawing/2014/main" id="{C02E1291-C7C6-4D3E-A4E6-A8DEF13BCFAE}"/>
            </a:ext>
          </a:extLst>
        </xdr:cNvPr>
        <xdr:cNvSpPr txBox="1">
          <a:spLocks noChangeArrowheads="1"/>
        </xdr:cNvSpPr>
      </xdr:nvSpPr>
      <xdr:spPr bwMode="auto">
        <a:xfrm>
          <a:off x="6655254" y="57934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66" name="Text Box 15">
          <a:extLst>
            <a:ext uri="{FF2B5EF4-FFF2-40B4-BE49-F238E27FC236}">
              <a16:creationId xmlns:a16="http://schemas.microsoft.com/office/drawing/2014/main" id="{A22CA2AE-D619-44B7-9069-3B58B99E3A2F}"/>
            </a:ext>
          </a:extLst>
        </xdr:cNvPr>
        <xdr:cNvSpPr txBox="1">
          <a:spLocks noChangeArrowheads="1"/>
        </xdr:cNvSpPr>
      </xdr:nvSpPr>
      <xdr:spPr bwMode="auto">
        <a:xfrm>
          <a:off x="6655254" y="57934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67" name="Text Box 15">
          <a:extLst>
            <a:ext uri="{FF2B5EF4-FFF2-40B4-BE49-F238E27FC236}">
              <a16:creationId xmlns:a16="http://schemas.microsoft.com/office/drawing/2014/main" id="{5BF285FA-258A-4649-818D-C7CABB5DE9D7}"/>
            </a:ext>
          </a:extLst>
        </xdr:cNvPr>
        <xdr:cNvSpPr txBox="1">
          <a:spLocks noChangeArrowheads="1"/>
        </xdr:cNvSpPr>
      </xdr:nvSpPr>
      <xdr:spPr bwMode="auto">
        <a:xfrm>
          <a:off x="6655254" y="5796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68" name="Text Box 15">
          <a:extLst>
            <a:ext uri="{FF2B5EF4-FFF2-40B4-BE49-F238E27FC236}">
              <a16:creationId xmlns:a16="http://schemas.microsoft.com/office/drawing/2014/main" id="{34D7B05C-B83F-474D-8C4A-FC8E06838266}"/>
            </a:ext>
          </a:extLst>
        </xdr:cNvPr>
        <xdr:cNvSpPr txBox="1">
          <a:spLocks noChangeArrowheads="1"/>
        </xdr:cNvSpPr>
      </xdr:nvSpPr>
      <xdr:spPr bwMode="auto">
        <a:xfrm>
          <a:off x="6655254" y="5796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69" name="Text Box 15">
          <a:extLst>
            <a:ext uri="{FF2B5EF4-FFF2-40B4-BE49-F238E27FC236}">
              <a16:creationId xmlns:a16="http://schemas.microsoft.com/office/drawing/2014/main" id="{181BB5E6-A5DE-439A-BDAD-B513BC66F917}"/>
            </a:ext>
          </a:extLst>
        </xdr:cNvPr>
        <xdr:cNvSpPr txBox="1">
          <a:spLocks noChangeArrowheads="1"/>
        </xdr:cNvSpPr>
      </xdr:nvSpPr>
      <xdr:spPr bwMode="auto">
        <a:xfrm>
          <a:off x="6655254" y="5796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70" name="Text Box 15">
          <a:extLst>
            <a:ext uri="{FF2B5EF4-FFF2-40B4-BE49-F238E27FC236}">
              <a16:creationId xmlns:a16="http://schemas.microsoft.com/office/drawing/2014/main" id="{8E46A33B-7E95-4959-BE22-536858BCEA4B}"/>
            </a:ext>
          </a:extLst>
        </xdr:cNvPr>
        <xdr:cNvSpPr txBox="1">
          <a:spLocks noChangeArrowheads="1"/>
        </xdr:cNvSpPr>
      </xdr:nvSpPr>
      <xdr:spPr bwMode="auto">
        <a:xfrm>
          <a:off x="6655254" y="5796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71" name="Text Box 15">
          <a:extLst>
            <a:ext uri="{FF2B5EF4-FFF2-40B4-BE49-F238E27FC236}">
              <a16:creationId xmlns:a16="http://schemas.microsoft.com/office/drawing/2014/main" id="{ADE16B06-E0EB-4495-AF79-3700F5BCFB00}"/>
            </a:ext>
          </a:extLst>
        </xdr:cNvPr>
        <xdr:cNvSpPr txBox="1">
          <a:spLocks noChangeArrowheads="1"/>
        </xdr:cNvSpPr>
      </xdr:nvSpPr>
      <xdr:spPr bwMode="auto">
        <a:xfrm>
          <a:off x="6655254" y="5796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72" name="Text Box 15">
          <a:extLst>
            <a:ext uri="{FF2B5EF4-FFF2-40B4-BE49-F238E27FC236}">
              <a16:creationId xmlns:a16="http://schemas.microsoft.com/office/drawing/2014/main" id="{09BAA5E0-9302-435E-9516-294AA2D338C3}"/>
            </a:ext>
          </a:extLst>
        </xdr:cNvPr>
        <xdr:cNvSpPr txBox="1">
          <a:spLocks noChangeArrowheads="1"/>
        </xdr:cNvSpPr>
      </xdr:nvSpPr>
      <xdr:spPr bwMode="auto">
        <a:xfrm>
          <a:off x="6655254" y="5796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73" name="Text Box 15">
          <a:extLst>
            <a:ext uri="{FF2B5EF4-FFF2-40B4-BE49-F238E27FC236}">
              <a16:creationId xmlns:a16="http://schemas.microsoft.com/office/drawing/2014/main" id="{3DF8069B-482B-4372-9A3F-67A29DB39505}"/>
            </a:ext>
          </a:extLst>
        </xdr:cNvPr>
        <xdr:cNvSpPr txBox="1">
          <a:spLocks noChangeArrowheads="1"/>
        </xdr:cNvSpPr>
      </xdr:nvSpPr>
      <xdr:spPr bwMode="auto">
        <a:xfrm>
          <a:off x="6655254" y="5796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74" name="Text Box 15">
          <a:extLst>
            <a:ext uri="{FF2B5EF4-FFF2-40B4-BE49-F238E27FC236}">
              <a16:creationId xmlns:a16="http://schemas.microsoft.com/office/drawing/2014/main" id="{EB0B5F15-E02D-4FA0-9C23-0973C44AB917}"/>
            </a:ext>
          </a:extLst>
        </xdr:cNvPr>
        <xdr:cNvSpPr txBox="1">
          <a:spLocks noChangeArrowheads="1"/>
        </xdr:cNvSpPr>
      </xdr:nvSpPr>
      <xdr:spPr bwMode="auto">
        <a:xfrm>
          <a:off x="6655254" y="59839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75" name="Text Box 15">
          <a:extLst>
            <a:ext uri="{FF2B5EF4-FFF2-40B4-BE49-F238E27FC236}">
              <a16:creationId xmlns:a16="http://schemas.microsoft.com/office/drawing/2014/main" id="{75BE8616-08AA-45F4-99D7-19B8E09C456E}"/>
            </a:ext>
          </a:extLst>
        </xdr:cNvPr>
        <xdr:cNvSpPr txBox="1">
          <a:spLocks noChangeArrowheads="1"/>
        </xdr:cNvSpPr>
      </xdr:nvSpPr>
      <xdr:spPr bwMode="auto">
        <a:xfrm>
          <a:off x="6655254" y="59839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76" name="Text Box 15">
          <a:extLst>
            <a:ext uri="{FF2B5EF4-FFF2-40B4-BE49-F238E27FC236}">
              <a16:creationId xmlns:a16="http://schemas.microsoft.com/office/drawing/2014/main" id="{6077509C-6532-4FBC-AA3F-7CDBD98117DB}"/>
            </a:ext>
          </a:extLst>
        </xdr:cNvPr>
        <xdr:cNvSpPr txBox="1">
          <a:spLocks noChangeArrowheads="1"/>
        </xdr:cNvSpPr>
      </xdr:nvSpPr>
      <xdr:spPr bwMode="auto">
        <a:xfrm>
          <a:off x="6655254" y="5987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77" name="Text Box 15">
          <a:extLst>
            <a:ext uri="{FF2B5EF4-FFF2-40B4-BE49-F238E27FC236}">
              <a16:creationId xmlns:a16="http://schemas.microsoft.com/office/drawing/2014/main" id="{6E34CD71-CB94-4C8A-B188-42E0F40C8064}"/>
            </a:ext>
          </a:extLst>
        </xdr:cNvPr>
        <xdr:cNvSpPr txBox="1">
          <a:spLocks noChangeArrowheads="1"/>
        </xdr:cNvSpPr>
      </xdr:nvSpPr>
      <xdr:spPr bwMode="auto">
        <a:xfrm>
          <a:off x="6655254" y="5987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78" name="Text Box 15">
          <a:extLst>
            <a:ext uri="{FF2B5EF4-FFF2-40B4-BE49-F238E27FC236}">
              <a16:creationId xmlns:a16="http://schemas.microsoft.com/office/drawing/2014/main" id="{F9115076-B240-4834-A42B-C85AA7C0CB45}"/>
            </a:ext>
          </a:extLst>
        </xdr:cNvPr>
        <xdr:cNvSpPr txBox="1">
          <a:spLocks noChangeArrowheads="1"/>
        </xdr:cNvSpPr>
      </xdr:nvSpPr>
      <xdr:spPr bwMode="auto">
        <a:xfrm>
          <a:off x="6655254" y="5987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79" name="Text Box 15">
          <a:extLst>
            <a:ext uri="{FF2B5EF4-FFF2-40B4-BE49-F238E27FC236}">
              <a16:creationId xmlns:a16="http://schemas.microsoft.com/office/drawing/2014/main" id="{AACDDDDA-FDDA-42CD-B055-E22E1BF65D53}"/>
            </a:ext>
          </a:extLst>
        </xdr:cNvPr>
        <xdr:cNvSpPr txBox="1">
          <a:spLocks noChangeArrowheads="1"/>
        </xdr:cNvSpPr>
      </xdr:nvSpPr>
      <xdr:spPr bwMode="auto">
        <a:xfrm>
          <a:off x="6655254" y="5987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80" name="Text Box 15">
          <a:extLst>
            <a:ext uri="{FF2B5EF4-FFF2-40B4-BE49-F238E27FC236}">
              <a16:creationId xmlns:a16="http://schemas.microsoft.com/office/drawing/2014/main" id="{87388FFD-C520-4080-B624-C295818A37EC}"/>
            </a:ext>
          </a:extLst>
        </xdr:cNvPr>
        <xdr:cNvSpPr txBox="1">
          <a:spLocks noChangeArrowheads="1"/>
        </xdr:cNvSpPr>
      </xdr:nvSpPr>
      <xdr:spPr bwMode="auto">
        <a:xfrm>
          <a:off x="6655254" y="5987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81" name="Text Box 15">
          <a:extLst>
            <a:ext uri="{FF2B5EF4-FFF2-40B4-BE49-F238E27FC236}">
              <a16:creationId xmlns:a16="http://schemas.microsoft.com/office/drawing/2014/main" id="{6CB9B6F8-0DC4-4C43-A162-8725B1718741}"/>
            </a:ext>
          </a:extLst>
        </xdr:cNvPr>
        <xdr:cNvSpPr txBox="1">
          <a:spLocks noChangeArrowheads="1"/>
        </xdr:cNvSpPr>
      </xdr:nvSpPr>
      <xdr:spPr bwMode="auto">
        <a:xfrm>
          <a:off x="6655254" y="5987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82" name="Text Box 15">
          <a:extLst>
            <a:ext uri="{FF2B5EF4-FFF2-40B4-BE49-F238E27FC236}">
              <a16:creationId xmlns:a16="http://schemas.microsoft.com/office/drawing/2014/main" id="{273357D3-7A64-4F16-B313-AD59983014EF}"/>
            </a:ext>
          </a:extLst>
        </xdr:cNvPr>
        <xdr:cNvSpPr txBox="1">
          <a:spLocks noChangeArrowheads="1"/>
        </xdr:cNvSpPr>
      </xdr:nvSpPr>
      <xdr:spPr bwMode="auto">
        <a:xfrm>
          <a:off x="6655254" y="5987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83" name="Text Box 15">
          <a:extLst>
            <a:ext uri="{FF2B5EF4-FFF2-40B4-BE49-F238E27FC236}">
              <a16:creationId xmlns:a16="http://schemas.microsoft.com/office/drawing/2014/main" id="{6BD92950-F9DC-442A-8E93-FE43F5355202}"/>
            </a:ext>
          </a:extLst>
        </xdr:cNvPr>
        <xdr:cNvSpPr txBox="1">
          <a:spLocks noChangeArrowheads="1"/>
        </xdr:cNvSpPr>
      </xdr:nvSpPr>
      <xdr:spPr bwMode="auto">
        <a:xfrm>
          <a:off x="6655254" y="61744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84" name="Text Box 15">
          <a:extLst>
            <a:ext uri="{FF2B5EF4-FFF2-40B4-BE49-F238E27FC236}">
              <a16:creationId xmlns:a16="http://schemas.microsoft.com/office/drawing/2014/main" id="{359D6DFE-D390-4B2F-9B8A-FB75A676CD9F}"/>
            </a:ext>
          </a:extLst>
        </xdr:cNvPr>
        <xdr:cNvSpPr txBox="1">
          <a:spLocks noChangeArrowheads="1"/>
        </xdr:cNvSpPr>
      </xdr:nvSpPr>
      <xdr:spPr bwMode="auto">
        <a:xfrm>
          <a:off x="6655254" y="61744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85" name="Text Box 15">
          <a:extLst>
            <a:ext uri="{FF2B5EF4-FFF2-40B4-BE49-F238E27FC236}">
              <a16:creationId xmlns:a16="http://schemas.microsoft.com/office/drawing/2014/main" id="{12C4BD82-D93E-4FE1-A2DC-4DB35399E0BC}"/>
            </a:ext>
          </a:extLst>
        </xdr:cNvPr>
        <xdr:cNvSpPr txBox="1">
          <a:spLocks noChangeArrowheads="1"/>
        </xdr:cNvSpPr>
      </xdr:nvSpPr>
      <xdr:spPr bwMode="auto">
        <a:xfrm>
          <a:off x="6655254" y="6177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86" name="Text Box 15">
          <a:extLst>
            <a:ext uri="{FF2B5EF4-FFF2-40B4-BE49-F238E27FC236}">
              <a16:creationId xmlns:a16="http://schemas.microsoft.com/office/drawing/2014/main" id="{A14E77F3-245C-43BE-810C-2B693A17F241}"/>
            </a:ext>
          </a:extLst>
        </xdr:cNvPr>
        <xdr:cNvSpPr txBox="1">
          <a:spLocks noChangeArrowheads="1"/>
        </xdr:cNvSpPr>
      </xdr:nvSpPr>
      <xdr:spPr bwMode="auto">
        <a:xfrm>
          <a:off x="6655254" y="6177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87" name="Text Box 15">
          <a:extLst>
            <a:ext uri="{FF2B5EF4-FFF2-40B4-BE49-F238E27FC236}">
              <a16:creationId xmlns:a16="http://schemas.microsoft.com/office/drawing/2014/main" id="{FF49780B-CE9E-4AAC-AB33-F00B01A83FAD}"/>
            </a:ext>
          </a:extLst>
        </xdr:cNvPr>
        <xdr:cNvSpPr txBox="1">
          <a:spLocks noChangeArrowheads="1"/>
        </xdr:cNvSpPr>
      </xdr:nvSpPr>
      <xdr:spPr bwMode="auto">
        <a:xfrm>
          <a:off x="6655254" y="6177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88" name="Text Box 15">
          <a:extLst>
            <a:ext uri="{FF2B5EF4-FFF2-40B4-BE49-F238E27FC236}">
              <a16:creationId xmlns:a16="http://schemas.microsoft.com/office/drawing/2014/main" id="{F5FB2AF6-F094-4135-A8DB-0990DA63D819}"/>
            </a:ext>
          </a:extLst>
        </xdr:cNvPr>
        <xdr:cNvSpPr txBox="1">
          <a:spLocks noChangeArrowheads="1"/>
        </xdr:cNvSpPr>
      </xdr:nvSpPr>
      <xdr:spPr bwMode="auto">
        <a:xfrm>
          <a:off x="6655254" y="6177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89" name="Text Box 15">
          <a:extLst>
            <a:ext uri="{FF2B5EF4-FFF2-40B4-BE49-F238E27FC236}">
              <a16:creationId xmlns:a16="http://schemas.microsoft.com/office/drawing/2014/main" id="{95F1FCD1-8A8B-4958-AA2F-DB75D8A20464}"/>
            </a:ext>
          </a:extLst>
        </xdr:cNvPr>
        <xdr:cNvSpPr txBox="1">
          <a:spLocks noChangeArrowheads="1"/>
        </xdr:cNvSpPr>
      </xdr:nvSpPr>
      <xdr:spPr bwMode="auto">
        <a:xfrm>
          <a:off x="6655254" y="6177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90" name="Text Box 15">
          <a:extLst>
            <a:ext uri="{FF2B5EF4-FFF2-40B4-BE49-F238E27FC236}">
              <a16:creationId xmlns:a16="http://schemas.microsoft.com/office/drawing/2014/main" id="{DA33260B-7C06-482E-A9B3-6FFA4680588C}"/>
            </a:ext>
          </a:extLst>
        </xdr:cNvPr>
        <xdr:cNvSpPr txBox="1">
          <a:spLocks noChangeArrowheads="1"/>
        </xdr:cNvSpPr>
      </xdr:nvSpPr>
      <xdr:spPr bwMode="auto">
        <a:xfrm>
          <a:off x="6655254" y="6177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91" name="Text Box 15">
          <a:extLst>
            <a:ext uri="{FF2B5EF4-FFF2-40B4-BE49-F238E27FC236}">
              <a16:creationId xmlns:a16="http://schemas.microsoft.com/office/drawing/2014/main" id="{5AFE2F1C-8E06-4DCD-9800-F75CD70DDC48}"/>
            </a:ext>
          </a:extLst>
        </xdr:cNvPr>
        <xdr:cNvSpPr txBox="1">
          <a:spLocks noChangeArrowheads="1"/>
        </xdr:cNvSpPr>
      </xdr:nvSpPr>
      <xdr:spPr bwMode="auto">
        <a:xfrm>
          <a:off x="6655254" y="6177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92" name="Text Box 15">
          <a:extLst>
            <a:ext uri="{FF2B5EF4-FFF2-40B4-BE49-F238E27FC236}">
              <a16:creationId xmlns:a16="http://schemas.microsoft.com/office/drawing/2014/main" id="{0A8AE03F-BAAF-46FD-84B0-66E247A535C7}"/>
            </a:ext>
          </a:extLst>
        </xdr:cNvPr>
        <xdr:cNvSpPr txBox="1">
          <a:spLocks noChangeArrowheads="1"/>
        </xdr:cNvSpPr>
      </xdr:nvSpPr>
      <xdr:spPr bwMode="auto">
        <a:xfrm>
          <a:off x="6655254" y="63649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93" name="Text Box 15">
          <a:extLst>
            <a:ext uri="{FF2B5EF4-FFF2-40B4-BE49-F238E27FC236}">
              <a16:creationId xmlns:a16="http://schemas.microsoft.com/office/drawing/2014/main" id="{783D0C29-8614-499D-BF81-7E7A3A3AF7A5}"/>
            </a:ext>
          </a:extLst>
        </xdr:cNvPr>
        <xdr:cNvSpPr txBox="1">
          <a:spLocks noChangeArrowheads="1"/>
        </xdr:cNvSpPr>
      </xdr:nvSpPr>
      <xdr:spPr bwMode="auto">
        <a:xfrm>
          <a:off x="6655254" y="63649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94" name="Text Box 15">
          <a:extLst>
            <a:ext uri="{FF2B5EF4-FFF2-40B4-BE49-F238E27FC236}">
              <a16:creationId xmlns:a16="http://schemas.microsoft.com/office/drawing/2014/main" id="{67E15B7D-2155-4C68-9CBA-7B5159CF0540}"/>
            </a:ext>
          </a:extLst>
        </xdr:cNvPr>
        <xdr:cNvSpPr txBox="1">
          <a:spLocks noChangeArrowheads="1"/>
        </xdr:cNvSpPr>
      </xdr:nvSpPr>
      <xdr:spPr bwMode="auto">
        <a:xfrm>
          <a:off x="6655254" y="6368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95" name="Text Box 15">
          <a:extLst>
            <a:ext uri="{FF2B5EF4-FFF2-40B4-BE49-F238E27FC236}">
              <a16:creationId xmlns:a16="http://schemas.microsoft.com/office/drawing/2014/main" id="{ABC0BE1B-2ABB-40D5-9C79-DB3B1671E71D}"/>
            </a:ext>
          </a:extLst>
        </xdr:cNvPr>
        <xdr:cNvSpPr txBox="1">
          <a:spLocks noChangeArrowheads="1"/>
        </xdr:cNvSpPr>
      </xdr:nvSpPr>
      <xdr:spPr bwMode="auto">
        <a:xfrm>
          <a:off x="6655254" y="6368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96" name="Text Box 15">
          <a:extLst>
            <a:ext uri="{FF2B5EF4-FFF2-40B4-BE49-F238E27FC236}">
              <a16:creationId xmlns:a16="http://schemas.microsoft.com/office/drawing/2014/main" id="{D78C2553-3BCD-411D-9658-44FE1BCF9790}"/>
            </a:ext>
          </a:extLst>
        </xdr:cNvPr>
        <xdr:cNvSpPr txBox="1">
          <a:spLocks noChangeArrowheads="1"/>
        </xdr:cNvSpPr>
      </xdr:nvSpPr>
      <xdr:spPr bwMode="auto">
        <a:xfrm>
          <a:off x="6655254" y="6368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97" name="Text Box 15">
          <a:extLst>
            <a:ext uri="{FF2B5EF4-FFF2-40B4-BE49-F238E27FC236}">
              <a16:creationId xmlns:a16="http://schemas.microsoft.com/office/drawing/2014/main" id="{EA7C01B9-76F3-4D9A-9815-518A5329E0F3}"/>
            </a:ext>
          </a:extLst>
        </xdr:cNvPr>
        <xdr:cNvSpPr txBox="1">
          <a:spLocks noChangeArrowheads="1"/>
        </xdr:cNvSpPr>
      </xdr:nvSpPr>
      <xdr:spPr bwMode="auto">
        <a:xfrm>
          <a:off x="6655254" y="6368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98" name="Text Box 15">
          <a:extLst>
            <a:ext uri="{FF2B5EF4-FFF2-40B4-BE49-F238E27FC236}">
              <a16:creationId xmlns:a16="http://schemas.microsoft.com/office/drawing/2014/main" id="{F0441770-7935-4422-93A5-955699DF261D}"/>
            </a:ext>
          </a:extLst>
        </xdr:cNvPr>
        <xdr:cNvSpPr txBox="1">
          <a:spLocks noChangeArrowheads="1"/>
        </xdr:cNvSpPr>
      </xdr:nvSpPr>
      <xdr:spPr bwMode="auto">
        <a:xfrm>
          <a:off x="6655254" y="6368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899" name="Text Box 15">
          <a:extLst>
            <a:ext uri="{FF2B5EF4-FFF2-40B4-BE49-F238E27FC236}">
              <a16:creationId xmlns:a16="http://schemas.microsoft.com/office/drawing/2014/main" id="{ED9B24FD-AED3-44C1-9EA3-7B3614AFB084}"/>
            </a:ext>
          </a:extLst>
        </xdr:cNvPr>
        <xdr:cNvSpPr txBox="1">
          <a:spLocks noChangeArrowheads="1"/>
        </xdr:cNvSpPr>
      </xdr:nvSpPr>
      <xdr:spPr bwMode="auto">
        <a:xfrm>
          <a:off x="6655254" y="6368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00" name="Text Box 15">
          <a:extLst>
            <a:ext uri="{FF2B5EF4-FFF2-40B4-BE49-F238E27FC236}">
              <a16:creationId xmlns:a16="http://schemas.microsoft.com/office/drawing/2014/main" id="{C89F2425-34F8-425A-9A58-A20A2668049B}"/>
            </a:ext>
          </a:extLst>
        </xdr:cNvPr>
        <xdr:cNvSpPr txBox="1">
          <a:spLocks noChangeArrowheads="1"/>
        </xdr:cNvSpPr>
      </xdr:nvSpPr>
      <xdr:spPr bwMode="auto">
        <a:xfrm>
          <a:off x="6655254" y="6368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01" name="Text Box 15">
          <a:extLst>
            <a:ext uri="{FF2B5EF4-FFF2-40B4-BE49-F238E27FC236}">
              <a16:creationId xmlns:a16="http://schemas.microsoft.com/office/drawing/2014/main" id="{49C732D2-FC3B-4D00-AEC3-E3A4207C5549}"/>
            </a:ext>
          </a:extLst>
        </xdr:cNvPr>
        <xdr:cNvSpPr txBox="1">
          <a:spLocks noChangeArrowheads="1"/>
        </xdr:cNvSpPr>
      </xdr:nvSpPr>
      <xdr:spPr bwMode="auto">
        <a:xfrm>
          <a:off x="6655254" y="65554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02" name="Text Box 15">
          <a:extLst>
            <a:ext uri="{FF2B5EF4-FFF2-40B4-BE49-F238E27FC236}">
              <a16:creationId xmlns:a16="http://schemas.microsoft.com/office/drawing/2014/main" id="{468BF9AC-4219-467A-971B-FDA323D7E5AF}"/>
            </a:ext>
          </a:extLst>
        </xdr:cNvPr>
        <xdr:cNvSpPr txBox="1">
          <a:spLocks noChangeArrowheads="1"/>
        </xdr:cNvSpPr>
      </xdr:nvSpPr>
      <xdr:spPr bwMode="auto">
        <a:xfrm>
          <a:off x="6655254" y="65554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03" name="Text Box 15">
          <a:extLst>
            <a:ext uri="{FF2B5EF4-FFF2-40B4-BE49-F238E27FC236}">
              <a16:creationId xmlns:a16="http://schemas.microsoft.com/office/drawing/2014/main" id="{E9CE7785-A6BC-4284-8FD6-5AA6E2460CAA}"/>
            </a:ext>
          </a:extLst>
        </xdr:cNvPr>
        <xdr:cNvSpPr txBox="1">
          <a:spLocks noChangeArrowheads="1"/>
        </xdr:cNvSpPr>
      </xdr:nvSpPr>
      <xdr:spPr bwMode="auto">
        <a:xfrm>
          <a:off x="6655254" y="6558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04" name="Text Box 15">
          <a:extLst>
            <a:ext uri="{FF2B5EF4-FFF2-40B4-BE49-F238E27FC236}">
              <a16:creationId xmlns:a16="http://schemas.microsoft.com/office/drawing/2014/main" id="{83437C75-3EA5-4701-809E-10E0A2731CBF}"/>
            </a:ext>
          </a:extLst>
        </xdr:cNvPr>
        <xdr:cNvSpPr txBox="1">
          <a:spLocks noChangeArrowheads="1"/>
        </xdr:cNvSpPr>
      </xdr:nvSpPr>
      <xdr:spPr bwMode="auto">
        <a:xfrm>
          <a:off x="6655254" y="6558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05" name="Text Box 15">
          <a:extLst>
            <a:ext uri="{FF2B5EF4-FFF2-40B4-BE49-F238E27FC236}">
              <a16:creationId xmlns:a16="http://schemas.microsoft.com/office/drawing/2014/main" id="{7AB94A35-A331-42DB-A67A-B0C6B5FF5BE8}"/>
            </a:ext>
          </a:extLst>
        </xdr:cNvPr>
        <xdr:cNvSpPr txBox="1">
          <a:spLocks noChangeArrowheads="1"/>
        </xdr:cNvSpPr>
      </xdr:nvSpPr>
      <xdr:spPr bwMode="auto">
        <a:xfrm>
          <a:off x="6655254" y="6558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06" name="Text Box 15">
          <a:extLst>
            <a:ext uri="{FF2B5EF4-FFF2-40B4-BE49-F238E27FC236}">
              <a16:creationId xmlns:a16="http://schemas.microsoft.com/office/drawing/2014/main" id="{6BE368A6-7C1E-4FA6-B203-12847467F4A9}"/>
            </a:ext>
          </a:extLst>
        </xdr:cNvPr>
        <xdr:cNvSpPr txBox="1">
          <a:spLocks noChangeArrowheads="1"/>
        </xdr:cNvSpPr>
      </xdr:nvSpPr>
      <xdr:spPr bwMode="auto">
        <a:xfrm>
          <a:off x="6655254" y="6558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07" name="Text Box 15">
          <a:extLst>
            <a:ext uri="{FF2B5EF4-FFF2-40B4-BE49-F238E27FC236}">
              <a16:creationId xmlns:a16="http://schemas.microsoft.com/office/drawing/2014/main" id="{C4EA8860-1AD9-4251-8F80-6F1FE7EF1D24}"/>
            </a:ext>
          </a:extLst>
        </xdr:cNvPr>
        <xdr:cNvSpPr txBox="1">
          <a:spLocks noChangeArrowheads="1"/>
        </xdr:cNvSpPr>
      </xdr:nvSpPr>
      <xdr:spPr bwMode="auto">
        <a:xfrm>
          <a:off x="6655254" y="6558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08" name="Text Box 15">
          <a:extLst>
            <a:ext uri="{FF2B5EF4-FFF2-40B4-BE49-F238E27FC236}">
              <a16:creationId xmlns:a16="http://schemas.microsoft.com/office/drawing/2014/main" id="{ED5622F1-CE9B-4986-A63A-B04EB6008558}"/>
            </a:ext>
          </a:extLst>
        </xdr:cNvPr>
        <xdr:cNvSpPr txBox="1">
          <a:spLocks noChangeArrowheads="1"/>
        </xdr:cNvSpPr>
      </xdr:nvSpPr>
      <xdr:spPr bwMode="auto">
        <a:xfrm>
          <a:off x="6655254" y="6558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09" name="Text Box 15">
          <a:extLst>
            <a:ext uri="{FF2B5EF4-FFF2-40B4-BE49-F238E27FC236}">
              <a16:creationId xmlns:a16="http://schemas.microsoft.com/office/drawing/2014/main" id="{5597A182-EA0E-4F63-8FD3-45EE205AD221}"/>
            </a:ext>
          </a:extLst>
        </xdr:cNvPr>
        <xdr:cNvSpPr txBox="1">
          <a:spLocks noChangeArrowheads="1"/>
        </xdr:cNvSpPr>
      </xdr:nvSpPr>
      <xdr:spPr bwMode="auto">
        <a:xfrm>
          <a:off x="6655254" y="6558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10" name="Text Box 15">
          <a:extLst>
            <a:ext uri="{FF2B5EF4-FFF2-40B4-BE49-F238E27FC236}">
              <a16:creationId xmlns:a16="http://schemas.microsoft.com/office/drawing/2014/main" id="{21E84FF4-819B-42BB-BC13-95BD3C6A0BF4}"/>
            </a:ext>
          </a:extLst>
        </xdr:cNvPr>
        <xdr:cNvSpPr txBox="1">
          <a:spLocks noChangeArrowheads="1"/>
        </xdr:cNvSpPr>
      </xdr:nvSpPr>
      <xdr:spPr bwMode="auto">
        <a:xfrm>
          <a:off x="6655254" y="67459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11" name="Text Box 15">
          <a:extLst>
            <a:ext uri="{FF2B5EF4-FFF2-40B4-BE49-F238E27FC236}">
              <a16:creationId xmlns:a16="http://schemas.microsoft.com/office/drawing/2014/main" id="{2C959FB9-4D9A-4630-88FB-3AC04F98A9DA}"/>
            </a:ext>
          </a:extLst>
        </xdr:cNvPr>
        <xdr:cNvSpPr txBox="1">
          <a:spLocks noChangeArrowheads="1"/>
        </xdr:cNvSpPr>
      </xdr:nvSpPr>
      <xdr:spPr bwMode="auto">
        <a:xfrm>
          <a:off x="6655254" y="67459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12" name="Text Box 15">
          <a:extLst>
            <a:ext uri="{FF2B5EF4-FFF2-40B4-BE49-F238E27FC236}">
              <a16:creationId xmlns:a16="http://schemas.microsoft.com/office/drawing/2014/main" id="{8FC39962-C272-4ABA-B1B5-2DD32299EE88}"/>
            </a:ext>
          </a:extLst>
        </xdr:cNvPr>
        <xdr:cNvSpPr txBox="1">
          <a:spLocks noChangeArrowheads="1"/>
        </xdr:cNvSpPr>
      </xdr:nvSpPr>
      <xdr:spPr bwMode="auto">
        <a:xfrm>
          <a:off x="6655254" y="6749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13" name="Text Box 15">
          <a:extLst>
            <a:ext uri="{FF2B5EF4-FFF2-40B4-BE49-F238E27FC236}">
              <a16:creationId xmlns:a16="http://schemas.microsoft.com/office/drawing/2014/main" id="{152F9EC8-38F3-4795-A09D-5447937EDDFD}"/>
            </a:ext>
          </a:extLst>
        </xdr:cNvPr>
        <xdr:cNvSpPr txBox="1">
          <a:spLocks noChangeArrowheads="1"/>
        </xdr:cNvSpPr>
      </xdr:nvSpPr>
      <xdr:spPr bwMode="auto">
        <a:xfrm>
          <a:off x="6655254" y="6749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14" name="Text Box 15">
          <a:extLst>
            <a:ext uri="{FF2B5EF4-FFF2-40B4-BE49-F238E27FC236}">
              <a16:creationId xmlns:a16="http://schemas.microsoft.com/office/drawing/2014/main" id="{7E2F1A01-1E24-4DE4-8A3B-BFD1D72A4181}"/>
            </a:ext>
          </a:extLst>
        </xdr:cNvPr>
        <xdr:cNvSpPr txBox="1">
          <a:spLocks noChangeArrowheads="1"/>
        </xdr:cNvSpPr>
      </xdr:nvSpPr>
      <xdr:spPr bwMode="auto">
        <a:xfrm>
          <a:off x="6655254" y="6749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15" name="Text Box 15">
          <a:extLst>
            <a:ext uri="{FF2B5EF4-FFF2-40B4-BE49-F238E27FC236}">
              <a16:creationId xmlns:a16="http://schemas.microsoft.com/office/drawing/2014/main" id="{61ACC617-C01C-40F5-A1E0-4642DDD4400B}"/>
            </a:ext>
          </a:extLst>
        </xdr:cNvPr>
        <xdr:cNvSpPr txBox="1">
          <a:spLocks noChangeArrowheads="1"/>
        </xdr:cNvSpPr>
      </xdr:nvSpPr>
      <xdr:spPr bwMode="auto">
        <a:xfrm>
          <a:off x="6655254" y="6749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16" name="Text Box 15">
          <a:extLst>
            <a:ext uri="{FF2B5EF4-FFF2-40B4-BE49-F238E27FC236}">
              <a16:creationId xmlns:a16="http://schemas.microsoft.com/office/drawing/2014/main" id="{40D4692D-EBA6-4FB1-AB7C-3C1B2859A02A}"/>
            </a:ext>
          </a:extLst>
        </xdr:cNvPr>
        <xdr:cNvSpPr txBox="1">
          <a:spLocks noChangeArrowheads="1"/>
        </xdr:cNvSpPr>
      </xdr:nvSpPr>
      <xdr:spPr bwMode="auto">
        <a:xfrm>
          <a:off x="6655254" y="6749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17" name="Text Box 15">
          <a:extLst>
            <a:ext uri="{FF2B5EF4-FFF2-40B4-BE49-F238E27FC236}">
              <a16:creationId xmlns:a16="http://schemas.microsoft.com/office/drawing/2014/main" id="{4CAC4C07-54AF-4F72-BA3A-C337D6D18C5B}"/>
            </a:ext>
          </a:extLst>
        </xdr:cNvPr>
        <xdr:cNvSpPr txBox="1">
          <a:spLocks noChangeArrowheads="1"/>
        </xdr:cNvSpPr>
      </xdr:nvSpPr>
      <xdr:spPr bwMode="auto">
        <a:xfrm>
          <a:off x="6655254" y="6749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18" name="Text Box 15">
          <a:extLst>
            <a:ext uri="{FF2B5EF4-FFF2-40B4-BE49-F238E27FC236}">
              <a16:creationId xmlns:a16="http://schemas.microsoft.com/office/drawing/2014/main" id="{EB308372-ED7B-495C-BAEC-D9CBE553C78E}"/>
            </a:ext>
          </a:extLst>
        </xdr:cNvPr>
        <xdr:cNvSpPr txBox="1">
          <a:spLocks noChangeArrowheads="1"/>
        </xdr:cNvSpPr>
      </xdr:nvSpPr>
      <xdr:spPr bwMode="auto">
        <a:xfrm>
          <a:off x="6655254" y="6749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19" name="Text Box 15">
          <a:extLst>
            <a:ext uri="{FF2B5EF4-FFF2-40B4-BE49-F238E27FC236}">
              <a16:creationId xmlns:a16="http://schemas.microsoft.com/office/drawing/2014/main" id="{613F3C22-872B-4857-95F9-47007838870F}"/>
            </a:ext>
          </a:extLst>
        </xdr:cNvPr>
        <xdr:cNvSpPr txBox="1">
          <a:spLocks noChangeArrowheads="1"/>
        </xdr:cNvSpPr>
      </xdr:nvSpPr>
      <xdr:spPr bwMode="auto">
        <a:xfrm>
          <a:off x="6655254" y="69364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20" name="Text Box 15">
          <a:extLst>
            <a:ext uri="{FF2B5EF4-FFF2-40B4-BE49-F238E27FC236}">
              <a16:creationId xmlns:a16="http://schemas.microsoft.com/office/drawing/2014/main" id="{50FF0542-5AFF-4ADD-A3DF-12BAB0D33A72}"/>
            </a:ext>
          </a:extLst>
        </xdr:cNvPr>
        <xdr:cNvSpPr txBox="1">
          <a:spLocks noChangeArrowheads="1"/>
        </xdr:cNvSpPr>
      </xdr:nvSpPr>
      <xdr:spPr bwMode="auto">
        <a:xfrm>
          <a:off x="6655254" y="69364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21" name="Text Box 15">
          <a:extLst>
            <a:ext uri="{FF2B5EF4-FFF2-40B4-BE49-F238E27FC236}">
              <a16:creationId xmlns:a16="http://schemas.microsoft.com/office/drawing/2014/main" id="{9D4F2D9D-C2D7-4C3A-8CBD-47DFA11CCAB8}"/>
            </a:ext>
          </a:extLst>
        </xdr:cNvPr>
        <xdr:cNvSpPr txBox="1">
          <a:spLocks noChangeArrowheads="1"/>
        </xdr:cNvSpPr>
      </xdr:nvSpPr>
      <xdr:spPr bwMode="auto">
        <a:xfrm>
          <a:off x="6655254" y="6939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22" name="Text Box 15">
          <a:extLst>
            <a:ext uri="{FF2B5EF4-FFF2-40B4-BE49-F238E27FC236}">
              <a16:creationId xmlns:a16="http://schemas.microsoft.com/office/drawing/2014/main" id="{B839C9B7-7A8B-42EF-8D8A-4DAC41E204F9}"/>
            </a:ext>
          </a:extLst>
        </xdr:cNvPr>
        <xdr:cNvSpPr txBox="1">
          <a:spLocks noChangeArrowheads="1"/>
        </xdr:cNvSpPr>
      </xdr:nvSpPr>
      <xdr:spPr bwMode="auto">
        <a:xfrm>
          <a:off x="6655254" y="6939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23" name="Text Box 15">
          <a:extLst>
            <a:ext uri="{FF2B5EF4-FFF2-40B4-BE49-F238E27FC236}">
              <a16:creationId xmlns:a16="http://schemas.microsoft.com/office/drawing/2014/main" id="{05F5D525-3422-40C5-9728-6941128CE8E9}"/>
            </a:ext>
          </a:extLst>
        </xdr:cNvPr>
        <xdr:cNvSpPr txBox="1">
          <a:spLocks noChangeArrowheads="1"/>
        </xdr:cNvSpPr>
      </xdr:nvSpPr>
      <xdr:spPr bwMode="auto">
        <a:xfrm>
          <a:off x="6655254" y="6939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24" name="Text Box 15">
          <a:extLst>
            <a:ext uri="{FF2B5EF4-FFF2-40B4-BE49-F238E27FC236}">
              <a16:creationId xmlns:a16="http://schemas.microsoft.com/office/drawing/2014/main" id="{24969B08-84D3-4979-8CA0-94B4816450B1}"/>
            </a:ext>
          </a:extLst>
        </xdr:cNvPr>
        <xdr:cNvSpPr txBox="1">
          <a:spLocks noChangeArrowheads="1"/>
        </xdr:cNvSpPr>
      </xdr:nvSpPr>
      <xdr:spPr bwMode="auto">
        <a:xfrm>
          <a:off x="6655254" y="6939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25" name="Text Box 15">
          <a:extLst>
            <a:ext uri="{FF2B5EF4-FFF2-40B4-BE49-F238E27FC236}">
              <a16:creationId xmlns:a16="http://schemas.microsoft.com/office/drawing/2014/main" id="{67302B5A-800C-41EA-9F6E-F7065BDBF95D}"/>
            </a:ext>
          </a:extLst>
        </xdr:cNvPr>
        <xdr:cNvSpPr txBox="1">
          <a:spLocks noChangeArrowheads="1"/>
        </xdr:cNvSpPr>
      </xdr:nvSpPr>
      <xdr:spPr bwMode="auto">
        <a:xfrm>
          <a:off x="6655254" y="6939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26" name="Text Box 15">
          <a:extLst>
            <a:ext uri="{FF2B5EF4-FFF2-40B4-BE49-F238E27FC236}">
              <a16:creationId xmlns:a16="http://schemas.microsoft.com/office/drawing/2014/main" id="{9E39EA96-ACC7-4857-8B87-52C48EBDA3E4}"/>
            </a:ext>
          </a:extLst>
        </xdr:cNvPr>
        <xdr:cNvSpPr txBox="1">
          <a:spLocks noChangeArrowheads="1"/>
        </xdr:cNvSpPr>
      </xdr:nvSpPr>
      <xdr:spPr bwMode="auto">
        <a:xfrm>
          <a:off x="6655254" y="6939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27" name="Text Box 15">
          <a:extLst>
            <a:ext uri="{FF2B5EF4-FFF2-40B4-BE49-F238E27FC236}">
              <a16:creationId xmlns:a16="http://schemas.microsoft.com/office/drawing/2014/main" id="{5BDC2E1B-1D16-4B82-B3E2-14C98382BAC7}"/>
            </a:ext>
          </a:extLst>
        </xdr:cNvPr>
        <xdr:cNvSpPr txBox="1">
          <a:spLocks noChangeArrowheads="1"/>
        </xdr:cNvSpPr>
      </xdr:nvSpPr>
      <xdr:spPr bwMode="auto">
        <a:xfrm>
          <a:off x="6655254" y="6939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28" name="Text Box 15">
          <a:extLst>
            <a:ext uri="{FF2B5EF4-FFF2-40B4-BE49-F238E27FC236}">
              <a16:creationId xmlns:a16="http://schemas.microsoft.com/office/drawing/2014/main" id="{64835D8E-6917-474D-9C83-7CAF2330FEC7}"/>
            </a:ext>
          </a:extLst>
        </xdr:cNvPr>
        <xdr:cNvSpPr txBox="1">
          <a:spLocks noChangeArrowheads="1"/>
        </xdr:cNvSpPr>
      </xdr:nvSpPr>
      <xdr:spPr bwMode="auto">
        <a:xfrm>
          <a:off x="6655254" y="71269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29" name="Text Box 15">
          <a:extLst>
            <a:ext uri="{FF2B5EF4-FFF2-40B4-BE49-F238E27FC236}">
              <a16:creationId xmlns:a16="http://schemas.microsoft.com/office/drawing/2014/main" id="{36B11186-7CC0-42C7-B5CC-DDA751B1C98E}"/>
            </a:ext>
          </a:extLst>
        </xdr:cNvPr>
        <xdr:cNvSpPr txBox="1">
          <a:spLocks noChangeArrowheads="1"/>
        </xdr:cNvSpPr>
      </xdr:nvSpPr>
      <xdr:spPr bwMode="auto">
        <a:xfrm>
          <a:off x="6655254" y="71269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30" name="Text Box 15">
          <a:extLst>
            <a:ext uri="{FF2B5EF4-FFF2-40B4-BE49-F238E27FC236}">
              <a16:creationId xmlns:a16="http://schemas.microsoft.com/office/drawing/2014/main" id="{89851E37-E3AF-405D-8A2C-ADF54767BBB5}"/>
            </a:ext>
          </a:extLst>
        </xdr:cNvPr>
        <xdr:cNvSpPr txBox="1">
          <a:spLocks noChangeArrowheads="1"/>
        </xdr:cNvSpPr>
      </xdr:nvSpPr>
      <xdr:spPr bwMode="auto">
        <a:xfrm>
          <a:off x="6655254" y="7130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31" name="Text Box 15">
          <a:extLst>
            <a:ext uri="{FF2B5EF4-FFF2-40B4-BE49-F238E27FC236}">
              <a16:creationId xmlns:a16="http://schemas.microsoft.com/office/drawing/2014/main" id="{88D89AD3-A79C-445A-AD0E-DC1E2A58441E}"/>
            </a:ext>
          </a:extLst>
        </xdr:cNvPr>
        <xdr:cNvSpPr txBox="1">
          <a:spLocks noChangeArrowheads="1"/>
        </xdr:cNvSpPr>
      </xdr:nvSpPr>
      <xdr:spPr bwMode="auto">
        <a:xfrm>
          <a:off x="6655254" y="7130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32" name="Text Box 15">
          <a:extLst>
            <a:ext uri="{FF2B5EF4-FFF2-40B4-BE49-F238E27FC236}">
              <a16:creationId xmlns:a16="http://schemas.microsoft.com/office/drawing/2014/main" id="{AF73FC57-1F4A-4781-9BEE-1727E1717111}"/>
            </a:ext>
          </a:extLst>
        </xdr:cNvPr>
        <xdr:cNvSpPr txBox="1">
          <a:spLocks noChangeArrowheads="1"/>
        </xdr:cNvSpPr>
      </xdr:nvSpPr>
      <xdr:spPr bwMode="auto">
        <a:xfrm>
          <a:off x="6655254" y="7130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33" name="Text Box 15">
          <a:extLst>
            <a:ext uri="{FF2B5EF4-FFF2-40B4-BE49-F238E27FC236}">
              <a16:creationId xmlns:a16="http://schemas.microsoft.com/office/drawing/2014/main" id="{7737E679-36E3-46B3-AAFF-8ACC9B521B30}"/>
            </a:ext>
          </a:extLst>
        </xdr:cNvPr>
        <xdr:cNvSpPr txBox="1">
          <a:spLocks noChangeArrowheads="1"/>
        </xdr:cNvSpPr>
      </xdr:nvSpPr>
      <xdr:spPr bwMode="auto">
        <a:xfrm>
          <a:off x="6655254" y="7130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34" name="Text Box 15">
          <a:extLst>
            <a:ext uri="{FF2B5EF4-FFF2-40B4-BE49-F238E27FC236}">
              <a16:creationId xmlns:a16="http://schemas.microsoft.com/office/drawing/2014/main" id="{463DC294-8DC0-476C-87B1-6BA5828C9D3E}"/>
            </a:ext>
          </a:extLst>
        </xdr:cNvPr>
        <xdr:cNvSpPr txBox="1">
          <a:spLocks noChangeArrowheads="1"/>
        </xdr:cNvSpPr>
      </xdr:nvSpPr>
      <xdr:spPr bwMode="auto">
        <a:xfrm>
          <a:off x="6655254" y="7130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35" name="Text Box 15">
          <a:extLst>
            <a:ext uri="{FF2B5EF4-FFF2-40B4-BE49-F238E27FC236}">
              <a16:creationId xmlns:a16="http://schemas.microsoft.com/office/drawing/2014/main" id="{8DE6BC24-666B-4F59-A4A7-CD717DCFC108}"/>
            </a:ext>
          </a:extLst>
        </xdr:cNvPr>
        <xdr:cNvSpPr txBox="1">
          <a:spLocks noChangeArrowheads="1"/>
        </xdr:cNvSpPr>
      </xdr:nvSpPr>
      <xdr:spPr bwMode="auto">
        <a:xfrm>
          <a:off x="6655254" y="7130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36" name="Text Box 15">
          <a:extLst>
            <a:ext uri="{FF2B5EF4-FFF2-40B4-BE49-F238E27FC236}">
              <a16:creationId xmlns:a16="http://schemas.microsoft.com/office/drawing/2014/main" id="{E41299AF-2FB4-4305-8F3D-DF6E1510FCED}"/>
            </a:ext>
          </a:extLst>
        </xdr:cNvPr>
        <xdr:cNvSpPr txBox="1">
          <a:spLocks noChangeArrowheads="1"/>
        </xdr:cNvSpPr>
      </xdr:nvSpPr>
      <xdr:spPr bwMode="auto">
        <a:xfrm>
          <a:off x="6655254" y="7130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37" name="Text Box 15">
          <a:extLst>
            <a:ext uri="{FF2B5EF4-FFF2-40B4-BE49-F238E27FC236}">
              <a16:creationId xmlns:a16="http://schemas.microsoft.com/office/drawing/2014/main" id="{3DA53234-5BD4-4ED1-8A20-5AA6289270A9}"/>
            </a:ext>
          </a:extLst>
        </xdr:cNvPr>
        <xdr:cNvSpPr txBox="1">
          <a:spLocks noChangeArrowheads="1"/>
        </xdr:cNvSpPr>
      </xdr:nvSpPr>
      <xdr:spPr bwMode="auto">
        <a:xfrm>
          <a:off x="6655254" y="73174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38" name="Text Box 15">
          <a:extLst>
            <a:ext uri="{FF2B5EF4-FFF2-40B4-BE49-F238E27FC236}">
              <a16:creationId xmlns:a16="http://schemas.microsoft.com/office/drawing/2014/main" id="{DF31E241-4663-4684-B3B9-3947E59E987F}"/>
            </a:ext>
          </a:extLst>
        </xdr:cNvPr>
        <xdr:cNvSpPr txBox="1">
          <a:spLocks noChangeArrowheads="1"/>
        </xdr:cNvSpPr>
      </xdr:nvSpPr>
      <xdr:spPr bwMode="auto">
        <a:xfrm>
          <a:off x="6655254" y="73174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39" name="Text Box 15">
          <a:extLst>
            <a:ext uri="{FF2B5EF4-FFF2-40B4-BE49-F238E27FC236}">
              <a16:creationId xmlns:a16="http://schemas.microsoft.com/office/drawing/2014/main" id="{069318D1-ADF6-473C-B5AA-CBDEF5C49FB4}"/>
            </a:ext>
          </a:extLst>
        </xdr:cNvPr>
        <xdr:cNvSpPr txBox="1">
          <a:spLocks noChangeArrowheads="1"/>
        </xdr:cNvSpPr>
      </xdr:nvSpPr>
      <xdr:spPr bwMode="auto">
        <a:xfrm>
          <a:off x="6655254" y="7320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40" name="Text Box 15">
          <a:extLst>
            <a:ext uri="{FF2B5EF4-FFF2-40B4-BE49-F238E27FC236}">
              <a16:creationId xmlns:a16="http://schemas.microsoft.com/office/drawing/2014/main" id="{DCA0AC8D-5393-489F-A0B1-8E79A47DD059}"/>
            </a:ext>
          </a:extLst>
        </xdr:cNvPr>
        <xdr:cNvSpPr txBox="1">
          <a:spLocks noChangeArrowheads="1"/>
        </xdr:cNvSpPr>
      </xdr:nvSpPr>
      <xdr:spPr bwMode="auto">
        <a:xfrm>
          <a:off x="6655254" y="7320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41" name="Text Box 15">
          <a:extLst>
            <a:ext uri="{FF2B5EF4-FFF2-40B4-BE49-F238E27FC236}">
              <a16:creationId xmlns:a16="http://schemas.microsoft.com/office/drawing/2014/main" id="{1E845AD1-6E25-457F-8C61-C8D030CBD762}"/>
            </a:ext>
          </a:extLst>
        </xdr:cNvPr>
        <xdr:cNvSpPr txBox="1">
          <a:spLocks noChangeArrowheads="1"/>
        </xdr:cNvSpPr>
      </xdr:nvSpPr>
      <xdr:spPr bwMode="auto">
        <a:xfrm>
          <a:off x="6655254" y="7320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42" name="Text Box 15">
          <a:extLst>
            <a:ext uri="{FF2B5EF4-FFF2-40B4-BE49-F238E27FC236}">
              <a16:creationId xmlns:a16="http://schemas.microsoft.com/office/drawing/2014/main" id="{B29DDC85-728C-4AEC-A63C-9C7BF545CA74}"/>
            </a:ext>
          </a:extLst>
        </xdr:cNvPr>
        <xdr:cNvSpPr txBox="1">
          <a:spLocks noChangeArrowheads="1"/>
        </xdr:cNvSpPr>
      </xdr:nvSpPr>
      <xdr:spPr bwMode="auto">
        <a:xfrm>
          <a:off x="6655254" y="7320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43" name="Text Box 15">
          <a:extLst>
            <a:ext uri="{FF2B5EF4-FFF2-40B4-BE49-F238E27FC236}">
              <a16:creationId xmlns:a16="http://schemas.microsoft.com/office/drawing/2014/main" id="{680A3CDB-F432-4137-97A5-545535F3033F}"/>
            </a:ext>
          </a:extLst>
        </xdr:cNvPr>
        <xdr:cNvSpPr txBox="1">
          <a:spLocks noChangeArrowheads="1"/>
        </xdr:cNvSpPr>
      </xdr:nvSpPr>
      <xdr:spPr bwMode="auto">
        <a:xfrm>
          <a:off x="6655254" y="7320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44" name="Text Box 15">
          <a:extLst>
            <a:ext uri="{FF2B5EF4-FFF2-40B4-BE49-F238E27FC236}">
              <a16:creationId xmlns:a16="http://schemas.microsoft.com/office/drawing/2014/main" id="{6E659BCD-1335-4CCB-936B-CB3BCE63584F}"/>
            </a:ext>
          </a:extLst>
        </xdr:cNvPr>
        <xdr:cNvSpPr txBox="1">
          <a:spLocks noChangeArrowheads="1"/>
        </xdr:cNvSpPr>
      </xdr:nvSpPr>
      <xdr:spPr bwMode="auto">
        <a:xfrm>
          <a:off x="6655254" y="7320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45" name="Text Box 15">
          <a:extLst>
            <a:ext uri="{FF2B5EF4-FFF2-40B4-BE49-F238E27FC236}">
              <a16:creationId xmlns:a16="http://schemas.microsoft.com/office/drawing/2014/main" id="{2368AD6F-3455-4E32-BCF0-88A1BD297B10}"/>
            </a:ext>
          </a:extLst>
        </xdr:cNvPr>
        <xdr:cNvSpPr txBox="1">
          <a:spLocks noChangeArrowheads="1"/>
        </xdr:cNvSpPr>
      </xdr:nvSpPr>
      <xdr:spPr bwMode="auto">
        <a:xfrm>
          <a:off x="6655254" y="7320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46" name="Text Box 15">
          <a:extLst>
            <a:ext uri="{FF2B5EF4-FFF2-40B4-BE49-F238E27FC236}">
              <a16:creationId xmlns:a16="http://schemas.microsoft.com/office/drawing/2014/main" id="{E91DD924-44B6-4BDF-AF88-BA7DC6DB8A02}"/>
            </a:ext>
          </a:extLst>
        </xdr:cNvPr>
        <xdr:cNvSpPr txBox="1">
          <a:spLocks noChangeArrowheads="1"/>
        </xdr:cNvSpPr>
      </xdr:nvSpPr>
      <xdr:spPr bwMode="auto">
        <a:xfrm>
          <a:off x="6655254" y="75079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47" name="Text Box 15">
          <a:extLst>
            <a:ext uri="{FF2B5EF4-FFF2-40B4-BE49-F238E27FC236}">
              <a16:creationId xmlns:a16="http://schemas.microsoft.com/office/drawing/2014/main" id="{D51A1FB2-8883-4643-841A-BB12FC39EE06}"/>
            </a:ext>
          </a:extLst>
        </xdr:cNvPr>
        <xdr:cNvSpPr txBox="1">
          <a:spLocks noChangeArrowheads="1"/>
        </xdr:cNvSpPr>
      </xdr:nvSpPr>
      <xdr:spPr bwMode="auto">
        <a:xfrm>
          <a:off x="6655254" y="75079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48" name="Text Box 15">
          <a:extLst>
            <a:ext uri="{FF2B5EF4-FFF2-40B4-BE49-F238E27FC236}">
              <a16:creationId xmlns:a16="http://schemas.microsoft.com/office/drawing/2014/main" id="{FA242669-D365-41D6-A9DF-69753C2A3D09}"/>
            </a:ext>
          </a:extLst>
        </xdr:cNvPr>
        <xdr:cNvSpPr txBox="1">
          <a:spLocks noChangeArrowheads="1"/>
        </xdr:cNvSpPr>
      </xdr:nvSpPr>
      <xdr:spPr bwMode="auto">
        <a:xfrm>
          <a:off x="6655254" y="7511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49" name="Text Box 15">
          <a:extLst>
            <a:ext uri="{FF2B5EF4-FFF2-40B4-BE49-F238E27FC236}">
              <a16:creationId xmlns:a16="http://schemas.microsoft.com/office/drawing/2014/main" id="{628555F2-C553-4C0D-B58C-7E4ACCA4497C}"/>
            </a:ext>
          </a:extLst>
        </xdr:cNvPr>
        <xdr:cNvSpPr txBox="1">
          <a:spLocks noChangeArrowheads="1"/>
        </xdr:cNvSpPr>
      </xdr:nvSpPr>
      <xdr:spPr bwMode="auto">
        <a:xfrm>
          <a:off x="6655254" y="7511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50" name="Text Box 15">
          <a:extLst>
            <a:ext uri="{FF2B5EF4-FFF2-40B4-BE49-F238E27FC236}">
              <a16:creationId xmlns:a16="http://schemas.microsoft.com/office/drawing/2014/main" id="{FB7653FD-0FC1-4F34-9E7B-0941CEF3A539}"/>
            </a:ext>
          </a:extLst>
        </xdr:cNvPr>
        <xdr:cNvSpPr txBox="1">
          <a:spLocks noChangeArrowheads="1"/>
        </xdr:cNvSpPr>
      </xdr:nvSpPr>
      <xdr:spPr bwMode="auto">
        <a:xfrm>
          <a:off x="6655254" y="7511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51" name="Text Box 15">
          <a:extLst>
            <a:ext uri="{FF2B5EF4-FFF2-40B4-BE49-F238E27FC236}">
              <a16:creationId xmlns:a16="http://schemas.microsoft.com/office/drawing/2014/main" id="{76CD8B3D-5C15-46CC-9A57-3F9913EA49DD}"/>
            </a:ext>
          </a:extLst>
        </xdr:cNvPr>
        <xdr:cNvSpPr txBox="1">
          <a:spLocks noChangeArrowheads="1"/>
        </xdr:cNvSpPr>
      </xdr:nvSpPr>
      <xdr:spPr bwMode="auto">
        <a:xfrm>
          <a:off x="6655254" y="7511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52" name="Text Box 15">
          <a:extLst>
            <a:ext uri="{FF2B5EF4-FFF2-40B4-BE49-F238E27FC236}">
              <a16:creationId xmlns:a16="http://schemas.microsoft.com/office/drawing/2014/main" id="{A58F5F05-66DF-4884-B377-0A236B41E5BF}"/>
            </a:ext>
          </a:extLst>
        </xdr:cNvPr>
        <xdr:cNvSpPr txBox="1">
          <a:spLocks noChangeArrowheads="1"/>
        </xdr:cNvSpPr>
      </xdr:nvSpPr>
      <xdr:spPr bwMode="auto">
        <a:xfrm>
          <a:off x="6655254" y="7511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53" name="Text Box 15">
          <a:extLst>
            <a:ext uri="{FF2B5EF4-FFF2-40B4-BE49-F238E27FC236}">
              <a16:creationId xmlns:a16="http://schemas.microsoft.com/office/drawing/2014/main" id="{70844FFF-9AC4-4B47-90FA-702739C26365}"/>
            </a:ext>
          </a:extLst>
        </xdr:cNvPr>
        <xdr:cNvSpPr txBox="1">
          <a:spLocks noChangeArrowheads="1"/>
        </xdr:cNvSpPr>
      </xdr:nvSpPr>
      <xdr:spPr bwMode="auto">
        <a:xfrm>
          <a:off x="6655254" y="7511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54" name="Text Box 15">
          <a:extLst>
            <a:ext uri="{FF2B5EF4-FFF2-40B4-BE49-F238E27FC236}">
              <a16:creationId xmlns:a16="http://schemas.microsoft.com/office/drawing/2014/main" id="{A8231C00-8C18-4662-B428-5D817F288589}"/>
            </a:ext>
          </a:extLst>
        </xdr:cNvPr>
        <xdr:cNvSpPr txBox="1">
          <a:spLocks noChangeArrowheads="1"/>
        </xdr:cNvSpPr>
      </xdr:nvSpPr>
      <xdr:spPr bwMode="auto">
        <a:xfrm>
          <a:off x="6655254" y="7511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55" name="Text Box 15">
          <a:extLst>
            <a:ext uri="{FF2B5EF4-FFF2-40B4-BE49-F238E27FC236}">
              <a16:creationId xmlns:a16="http://schemas.microsoft.com/office/drawing/2014/main" id="{3C3F0632-7830-4D5C-9377-66B57ECF222A}"/>
            </a:ext>
          </a:extLst>
        </xdr:cNvPr>
        <xdr:cNvSpPr txBox="1">
          <a:spLocks noChangeArrowheads="1"/>
        </xdr:cNvSpPr>
      </xdr:nvSpPr>
      <xdr:spPr bwMode="auto">
        <a:xfrm>
          <a:off x="6655254" y="76984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56" name="Text Box 15">
          <a:extLst>
            <a:ext uri="{FF2B5EF4-FFF2-40B4-BE49-F238E27FC236}">
              <a16:creationId xmlns:a16="http://schemas.microsoft.com/office/drawing/2014/main" id="{46DA2D5C-4398-4CCF-A6F2-49BBFFD5CD98}"/>
            </a:ext>
          </a:extLst>
        </xdr:cNvPr>
        <xdr:cNvSpPr txBox="1">
          <a:spLocks noChangeArrowheads="1"/>
        </xdr:cNvSpPr>
      </xdr:nvSpPr>
      <xdr:spPr bwMode="auto">
        <a:xfrm>
          <a:off x="6655254" y="76984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57" name="Text Box 15">
          <a:extLst>
            <a:ext uri="{FF2B5EF4-FFF2-40B4-BE49-F238E27FC236}">
              <a16:creationId xmlns:a16="http://schemas.microsoft.com/office/drawing/2014/main" id="{1BD95883-4E82-4CD7-8658-2EAE51A15661}"/>
            </a:ext>
          </a:extLst>
        </xdr:cNvPr>
        <xdr:cNvSpPr txBox="1">
          <a:spLocks noChangeArrowheads="1"/>
        </xdr:cNvSpPr>
      </xdr:nvSpPr>
      <xdr:spPr bwMode="auto">
        <a:xfrm>
          <a:off x="6655254" y="7701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58" name="Text Box 15">
          <a:extLst>
            <a:ext uri="{FF2B5EF4-FFF2-40B4-BE49-F238E27FC236}">
              <a16:creationId xmlns:a16="http://schemas.microsoft.com/office/drawing/2014/main" id="{DFA8FACE-B0DB-4D5F-812A-088F6D23A658}"/>
            </a:ext>
          </a:extLst>
        </xdr:cNvPr>
        <xdr:cNvSpPr txBox="1">
          <a:spLocks noChangeArrowheads="1"/>
        </xdr:cNvSpPr>
      </xdr:nvSpPr>
      <xdr:spPr bwMode="auto">
        <a:xfrm>
          <a:off x="6655254" y="7701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59" name="Text Box 15">
          <a:extLst>
            <a:ext uri="{FF2B5EF4-FFF2-40B4-BE49-F238E27FC236}">
              <a16:creationId xmlns:a16="http://schemas.microsoft.com/office/drawing/2014/main" id="{275A2F85-043E-4D14-AEB7-8322BF8410CF}"/>
            </a:ext>
          </a:extLst>
        </xdr:cNvPr>
        <xdr:cNvSpPr txBox="1">
          <a:spLocks noChangeArrowheads="1"/>
        </xdr:cNvSpPr>
      </xdr:nvSpPr>
      <xdr:spPr bwMode="auto">
        <a:xfrm>
          <a:off x="6655254" y="7701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60" name="Text Box 15">
          <a:extLst>
            <a:ext uri="{FF2B5EF4-FFF2-40B4-BE49-F238E27FC236}">
              <a16:creationId xmlns:a16="http://schemas.microsoft.com/office/drawing/2014/main" id="{C666A1D6-C7A0-455E-A258-DC37F885EBBC}"/>
            </a:ext>
          </a:extLst>
        </xdr:cNvPr>
        <xdr:cNvSpPr txBox="1">
          <a:spLocks noChangeArrowheads="1"/>
        </xdr:cNvSpPr>
      </xdr:nvSpPr>
      <xdr:spPr bwMode="auto">
        <a:xfrm>
          <a:off x="6655254" y="7701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61" name="Text Box 15">
          <a:extLst>
            <a:ext uri="{FF2B5EF4-FFF2-40B4-BE49-F238E27FC236}">
              <a16:creationId xmlns:a16="http://schemas.microsoft.com/office/drawing/2014/main" id="{9F652D22-65C2-40F7-B637-6DD9A87FA134}"/>
            </a:ext>
          </a:extLst>
        </xdr:cNvPr>
        <xdr:cNvSpPr txBox="1">
          <a:spLocks noChangeArrowheads="1"/>
        </xdr:cNvSpPr>
      </xdr:nvSpPr>
      <xdr:spPr bwMode="auto">
        <a:xfrm>
          <a:off x="6655254" y="7701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62" name="Text Box 15">
          <a:extLst>
            <a:ext uri="{FF2B5EF4-FFF2-40B4-BE49-F238E27FC236}">
              <a16:creationId xmlns:a16="http://schemas.microsoft.com/office/drawing/2014/main" id="{ECD237A0-5823-480C-9C02-981F9BEED84C}"/>
            </a:ext>
          </a:extLst>
        </xdr:cNvPr>
        <xdr:cNvSpPr txBox="1">
          <a:spLocks noChangeArrowheads="1"/>
        </xdr:cNvSpPr>
      </xdr:nvSpPr>
      <xdr:spPr bwMode="auto">
        <a:xfrm>
          <a:off x="6655254" y="7701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63" name="Text Box 15">
          <a:extLst>
            <a:ext uri="{FF2B5EF4-FFF2-40B4-BE49-F238E27FC236}">
              <a16:creationId xmlns:a16="http://schemas.microsoft.com/office/drawing/2014/main" id="{047B51D9-CD10-4EB1-A21E-91AB0784BAEA}"/>
            </a:ext>
          </a:extLst>
        </xdr:cNvPr>
        <xdr:cNvSpPr txBox="1">
          <a:spLocks noChangeArrowheads="1"/>
        </xdr:cNvSpPr>
      </xdr:nvSpPr>
      <xdr:spPr bwMode="auto">
        <a:xfrm>
          <a:off x="6655254" y="7701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64" name="Text Box 15">
          <a:extLst>
            <a:ext uri="{FF2B5EF4-FFF2-40B4-BE49-F238E27FC236}">
              <a16:creationId xmlns:a16="http://schemas.microsoft.com/office/drawing/2014/main" id="{1074A60A-3B5B-423E-8921-D1DEBDDEAB49}"/>
            </a:ext>
          </a:extLst>
        </xdr:cNvPr>
        <xdr:cNvSpPr txBox="1">
          <a:spLocks noChangeArrowheads="1"/>
        </xdr:cNvSpPr>
      </xdr:nvSpPr>
      <xdr:spPr bwMode="auto">
        <a:xfrm>
          <a:off x="6655254" y="78889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65" name="Text Box 15">
          <a:extLst>
            <a:ext uri="{FF2B5EF4-FFF2-40B4-BE49-F238E27FC236}">
              <a16:creationId xmlns:a16="http://schemas.microsoft.com/office/drawing/2014/main" id="{0B994A7B-B903-480F-9865-5B7AB19B4537}"/>
            </a:ext>
          </a:extLst>
        </xdr:cNvPr>
        <xdr:cNvSpPr txBox="1">
          <a:spLocks noChangeArrowheads="1"/>
        </xdr:cNvSpPr>
      </xdr:nvSpPr>
      <xdr:spPr bwMode="auto">
        <a:xfrm>
          <a:off x="6655254" y="78889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66" name="Text Box 15">
          <a:extLst>
            <a:ext uri="{FF2B5EF4-FFF2-40B4-BE49-F238E27FC236}">
              <a16:creationId xmlns:a16="http://schemas.microsoft.com/office/drawing/2014/main" id="{2486008E-4DC3-469D-8E86-A0AF5615873C}"/>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67" name="Text Box 15">
          <a:extLst>
            <a:ext uri="{FF2B5EF4-FFF2-40B4-BE49-F238E27FC236}">
              <a16:creationId xmlns:a16="http://schemas.microsoft.com/office/drawing/2014/main" id="{B55CCBCC-3E4B-4520-BA40-6BE625A0E5D2}"/>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68" name="Text Box 15">
          <a:extLst>
            <a:ext uri="{FF2B5EF4-FFF2-40B4-BE49-F238E27FC236}">
              <a16:creationId xmlns:a16="http://schemas.microsoft.com/office/drawing/2014/main" id="{F90CB116-2AE1-480E-BC21-E7A2CFA4565B}"/>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69" name="Text Box 15">
          <a:extLst>
            <a:ext uri="{FF2B5EF4-FFF2-40B4-BE49-F238E27FC236}">
              <a16:creationId xmlns:a16="http://schemas.microsoft.com/office/drawing/2014/main" id="{2BE03512-0F1D-4E0D-AB11-52E463028D39}"/>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70" name="Text Box 15">
          <a:extLst>
            <a:ext uri="{FF2B5EF4-FFF2-40B4-BE49-F238E27FC236}">
              <a16:creationId xmlns:a16="http://schemas.microsoft.com/office/drawing/2014/main" id="{3880EE9E-3542-470B-82C5-DB464533491D}"/>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71" name="Text Box 15">
          <a:extLst>
            <a:ext uri="{FF2B5EF4-FFF2-40B4-BE49-F238E27FC236}">
              <a16:creationId xmlns:a16="http://schemas.microsoft.com/office/drawing/2014/main" id="{2195FA27-1F27-4ABA-98D2-DAA8C1E1274A}"/>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72" name="Text Box 15">
          <a:extLst>
            <a:ext uri="{FF2B5EF4-FFF2-40B4-BE49-F238E27FC236}">
              <a16:creationId xmlns:a16="http://schemas.microsoft.com/office/drawing/2014/main" id="{32669E5D-62D2-4A0E-BFDC-C8B75FE1F830}"/>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73" name="Text Box 15">
          <a:extLst>
            <a:ext uri="{FF2B5EF4-FFF2-40B4-BE49-F238E27FC236}">
              <a16:creationId xmlns:a16="http://schemas.microsoft.com/office/drawing/2014/main" id="{FA26A64E-4291-4F11-B2F5-531F1D885313}"/>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74" name="Text Box 15">
          <a:extLst>
            <a:ext uri="{FF2B5EF4-FFF2-40B4-BE49-F238E27FC236}">
              <a16:creationId xmlns:a16="http://schemas.microsoft.com/office/drawing/2014/main" id="{159A4C65-0D3D-485F-A054-03D47FC1D59F}"/>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75" name="Text Box 15">
          <a:extLst>
            <a:ext uri="{FF2B5EF4-FFF2-40B4-BE49-F238E27FC236}">
              <a16:creationId xmlns:a16="http://schemas.microsoft.com/office/drawing/2014/main" id="{9DBC3219-18ED-4CAA-AC41-C5CBFC3CA10A}"/>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76" name="Text Box 15">
          <a:extLst>
            <a:ext uri="{FF2B5EF4-FFF2-40B4-BE49-F238E27FC236}">
              <a16:creationId xmlns:a16="http://schemas.microsoft.com/office/drawing/2014/main" id="{EB06F04F-7DF4-4AAC-B081-B664CBA481E2}"/>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77" name="Text Box 15">
          <a:extLst>
            <a:ext uri="{FF2B5EF4-FFF2-40B4-BE49-F238E27FC236}">
              <a16:creationId xmlns:a16="http://schemas.microsoft.com/office/drawing/2014/main" id="{8631B87E-C3EC-465F-A2FE-1E02C573A793}"/>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78" name="Text Box 15">
          <a:extLst>
            <a:ext uri="{FF2B5EF4-FFF2-40B4-BE49-F238E27FC236}">
              <a16:creationId xmlns:a16="http://schemas.microsoft.com/office/drawing/2014/main" id="{6EA72DA0-A413-469B-B63F-2A792E6ED6B6}"/>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79" name="Text Box 15">
          <a:extLst>
            <a:ext uri="{FF2B5EF4-FFF2-40B4-BE49-F238E27FC236}">
              <a16:creationId xmlns:a16="http://schemas.microsoft.com/office/drawing/2014/main" id="{F09D7873-24FF-4C21-AE0A-0D31D2AFA5A5}"/>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80" name="Text Box 15">
          <a:extLst>
            <a:ext uri="{FF2B5EF4-FFF2-40B4-BE49-F238E27FC236}">
              <a16:creationId xmlns:a16="http://schemas.microsoft.com/office/drawing/2014/main" id="{6B3CE350-95E3-475C-ABD0-3E624F99E25B}"/>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81" name="Text Box 15">
          <a:extLst>
            <a:ext uri="{FF2B5EF4-FFF2-40B4-BE49-F238E27FC236}">
              <a16:creationId xmlns:a16="http://schemas.microsoft.com/office/drawing/2014/main" id="{25C7AC85-DC9C-4E30-AF2B-B1B8C3622C3E}"/>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82" name="Text Box 15">
          <a:extLst>
            <a:ext uri="{FF2B5EF4-FFF2-40B4-BE49-F238E27FC236}">
              <a16:creationId xmlns:a16="http://schemas.microsoft.com/office/drawing/2014/main" id="{93158C71-2951-4E26-AA00-89A728D3A954}"/>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83" name="Text Box 15">
          <a:extLst>
            <a:ext uri="{FF2B5EF4-FFF2-40B4-BE49-F238E27FC236}">
              <a16:creationId xmlns:a16="http://schemas.microsoft.com/office/drawing/2014/main" id="{2B972B13-21A4-40DD-8688-275E7B537401}"/>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84" name="Text Box 15">
          <a:extLst>
            <a:ext uri="{FF2B5EF4-FFF2-40B4-BE49-F238E27FC236}">
              <a16:creationId xmlns:a16="http://schemas.microsoft.com/office/drawing/2014/main" id="{CFC4E52E-4FE9-4989-BB86-B6447F5953F3}"/>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85" name="Text Box 15">
          <a:extLst>
            <a:ext uri="{FF2B5EF4-FFF2-40B4-BE49-F238E27FC236}">
              <a16:creationId xmlns:a16="http://schemas.microsoft.com/office/drawing/2014/main" id="{B4A93AFF-EA16-45D2-8C51-504F36CCC89F}"/>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86" name="Text Box 15">
          <a:extLst>
            <a:ext uri="{FF2B5EF4-FFF2-40B4-BE49-F238E27FC236}">
              <a16:creationId xmlns:a16="http://schemas.microsoft.com/office/drawing/2014/main" id="{726409E4-7991-4218-8ED2-1B0ED79304EA}"/>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87" name="Text Box 15">
          <a:extLst>
            <a:ext uri="{FF2B5EF4-FFF2-40B4-BE49-F238E27FC236}">
              <a16:creationId xmlns:a16="http://schemas.microsoft.com/office/drawing/2014/main" id="{FB337DE6-4D44-41A5-B508-6D38D4F2B71E}"/>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88" name="Text Box 15">
          <a:extLst>
            <a:ext uri="{FF2B5EF4-FFF2-40B4-BE49-F238E27FC236}">
              <a16:creationId xmlns:a16="http://schemas.microsoft.com/office/drawing/2014/main" id="{6C9B92EB-9B0A-4AA7-B33D-29DFCE6051A1}"/>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89" name="Text Box 15">
          <a:extLst>
            <a:ext uri="{FF2B5EF4-FFF2-40B4-BE49-F238E27FC236}">
              <a16:creationId xmlns:a16="http://schemas.microsoft.com/office/drawing/2014/main" id="{0F66EA2F-0452-415E-8E8A-A5AB8223FBF6}"/>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90" name="Text Box 15">
          <a:extLst>
            <a:ext uri="{FF2B5EF4-FFF2-40B4-BE49-F238E27FC236}">
              <a16:creationId xmlns:a16="http://schemas.microsoft.com/office/drawing/2014/main" id="{0BDC3273-6449-4CDF-B867-E2AEE146CE11}"/>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91" name="Text Box 15">
          <a:extLst>
            <a:ext uri="{FF2B5EF4-FFF2-40B4-BE49-F238E27FC236}">
              <a16:creationId xmlns:a16="http://schemas.microsoft.com/office/drawing/2014/main" id="{8F8E9E63-98EE-404D-A960-966925A00085}"/>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92" name="Text Box 15">
          <a:extLst>
            <a:ext uri="{FF2B5EF4-FFF2-40B4-BE49-F238E27FC236}">
              <a16:creationId xmlns:a16="http://schemas.microsoft.com/office/drawing/2014/main" id="{517119CB-6D71-4143-AFFB-28026CE919F2}"/>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93" name="Text Box 15">
          <a:extLst>
            <a:ext uri="{FF2B5EF4-FFF2-40B4-BE49-F238E27FC236}">
              <a16:creationId xmlns:a16="http://schemas.microsoft.com/office/drawing/2014/main" id="{A42CC875-021B-4533-8483-8EA3086E3338}"/>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94" name="Text Box 15">
          <a:extLst>
            <a:ext uri="{FF2B5EF4-FFF2-40B4-BE49-F238E27FC236}">
              <a16:creationId xmlns:a16="http://schemas.microsoft.com/office/drawing/2014/main" id="{A89DF3D8-A80E-4248-B829-23918FEE21FB}"/>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95" name="Text Box 15">
          <a:extLst>
            <a:ext uri="{FF2B5EF4-FFF2-40B4-BE49-F238E27FC236}">
              <a16:creationId xmlns:a16="http://schemas.microsoft.com/office/drawing/2014/main" id="{76928A9A-B82E-4F08-87B5-1B09F57D461F}"/>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96" name="Text Box 15">
          <a:extLst>
            <a:ext uri="{FF2B5EF4-FFF2-40B4-BE49-F238E27FC236}">
              <a16:creationId xmlns:a16="http://schemas.microsoft.com/office/drawing/2014/main" id="{F44CB3B6-AB9C-455D-9FE3-9E5E1075C1DE}"/>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97" name="Text Box 15">
          <a:extLst>
            <a:ext uri="{FF2B5EF4-FFF2-40B4-BE49-F238E27FC236}">
              <a16:creationId xmlns:a16="http://schemas.microsoft.com/office/drawing/2014/main" id="{D3471B51-190A-4A9B-B5F9-4027910A8C90}"/>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98" name="Text Box 15">
          <a:extLst>
            <a:ext uri="{FF2B5EF4-FFF2-40B4-BE49-F238E27FC236}">
              <a16:creationId xmlns:a16="http://schemas.microsoft.com/office/drawing/2014/main" id="{B99F1098-68AA-4235-B096-90E9A866B897}"/>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999" name="Text Box 15">
          <a:extLst>
            <a:ext uri="{FF2B5EF4-FFF2-40B4-BE49-F238E27FC236}">
              <a16:creationId xmlns:a16="http://schemas.microsoft.com/office/drawing/2014/main" id="{6C970C9C-4152-4310-9590-D53D8EE4C378}"/>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00" name="Text Box 15">
          <a:extLst>
            <a:ext uri="{FF2B5EF4-FFF2-40B4-BE49-F238E27FC236}">
              <a16:creationId xmlns:a16="http://schemas.microsoft.com/office/drawing/2014/main" id="{5C777522-9F55-416A-8579-F718B7599711}"/>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01" name="Text Box 15">
          <a:extLst>
            <a:ext uri="{FF2B5EF4-FFF2-40B4-BE49-F238E27FC236}">
              <a16:creationId xmlns:a16="http://schemas.microsoft.com/office/drawing/2014/main" id="{90DD1D9B-20BC-4B9E-BB1D-D69FF7EA5746}"/>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02" name="Text Box 15">
          <a:extLst>
            <a:ext uri="{FF2B5EF4-FFF2-40B4-BE49-F238E27FC236}">
              <a16:creationId xmlns:a16="http://schemas.microsoft.com/office/drawing/2014/main" id="{DE48B6FD-E1C3-442D-B218-91E893032B32}"/>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03" name="Text Box 15">
          <a:extLst>
            <a:ext uri="{FF2B5EF4-FFF2-40B4-BE49-F238E27FC236}">
              <a16:creationId xmlns:a16="http://schemas.microsoft.com/office/drawing/2014/main" id="{AEFDFE02-2B2A-4601-9FA5-1701E36B1866}"/>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04" name="Text Box 15">
          <a:extLst>
            <a:ext uri="{FF2B5EF4-FFF2-40B4-BE49-F238E27FC236}">
              <a16:creationId xmlns:a16="http://schemas.microsoft.com/office/drawing/2014/main" id="{465BCDF4-8ABA-4275-B7D7-FF6208958D68}"/>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05" name="Text Box 15">
          <a:extLst>
            <a:ext uri="{FF2B5EF4-FFF2-40B4-BE49-F238E27FC236}">
              <a16:creationId xmlns:a16="http://schemas.microsoft.com/office/drawing/2014/main" id="{7A7BAFAD-39BA-4E52-A27E-6C9B64589F24}"/>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06" name="Text Box 15">
          <a:extLst>
            <a:ext uri="{FF2B5EF4-FFF2-40B4-BE49-F238E27FC236}">
              <a16:creationId xmlns:a16="http://schemas.microsoft.com/office/drawing/2014/main" id="{2925E496-BE2D-4E95-AFA9-33FFEB2D39A1}"/>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07" name="Text Box 15">
          <a:extLst>
            <a:ext uri="{FF2B5EF4-FFF2-40B4-BE49-F238E27FC236}">
              <a16:creationId xmlns:a16="http://schemas.microsoft.com/office/drawing/2014/main" id="{59B6D7F6-5D75-4F19-96BA-E5B62376E152}"/>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08" name="Text Box 15">
          <a:extLst>
            <a:ext uri="{FF2B5EF4-FFF2-40B4-BE49-F238E27FC236}">
              <a16:creationId xmlns:a16="http://schemas.microsoft.com/office/drawing/2014/main" id="{AAA09261-A5E3-4157-9589-944CA1CE3E14}"/>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09" name="Text Box 15">
          <a:extLst>
            <a:ext uri="{FF2B5EF4-FFF2-40B4-BE49-F238E27FC236}">
              <a16:creationId xmlns:a16="http://schemas.microsoft.com/office/drawing/2014/main" id="{0EE093EC-D36D-4864-A4E5-FB37EDCD2AD1}"/>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10" name="Text Box 15">
          <a:extLst>
            <a:ext uri="{FF2B5EF4-FFF2-40B4-BE49-F238E27FC236}">
              <a16:creationId xmlns:a16="http://schemas.microsoft.com/office/drawing/2014/main" id="{5D3AFE67-5D5B-4AC2-A7C9-5C530E382159}"/>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11" name="Text Box 15">
          <a:extLst>
            <a:ext uri="{FF2B5EF4-FFF2-40B4-BE49-F238E27FC236}">
              <a16:creationId xmlns:a16="http://schemas.microsoft.com/office/drawing/2014/main" id="{0DDA354E-FA47-459A-9CCE-9B0E6CE78DD5}"/>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12" name="Text Box 15">
          <a:extLst>
            <a:ext uri="{FF2B5EF4-FFF2-40B4-BE49-F238E27FC236}">
              <a16:creationId xmlns:a16="http://schemas.microsoft.com/office/drawing/2014/main" id="{635DDBE4-092B-4FC6-80BD-3A823A1731C9}"/>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13" name="Text Box 15">
          <a:extLst>
            <a:ext uri="{FF2B5EF4-FFF2-40B4-BE49-F238E27FC236}">
              <a16:creationId xmlns:a16="http://schemas.microsoft.com/office/drawing/2014/main" id="{94F48874-D571-4217-A2DC-FB1951DAD632}"/>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14" name="Text Box 15">
          <a:extLst>
            <a:ext uri="{FF2B5EF4-FFF2-40B4-BE49-F238E27FC236}">
              <a16:creationId xmlns:a16="http://schemas.microsoft.com/office/drawing/2014/main" id="{3DED3347-3E2D-4551-BE55-5AC892369CA6}"/>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15" name="Text Box 15">
          <a:extLst>
            <a:ext uri="{FF2B5EF4-FFF2-40B4-BE49-F238E27FC236}">
              <a16:creationId xmlns:a16="http://schemas.microsoft.com/office/drawing/2014/main" id="{CFF20E05-454F-4926-84CC-151B7A5FCB5D}"/>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16" name="Text Box 15">
          <a:extLst>
            <a:ext uri="{FF2B5EF4-FFF2-40B4-BE49-F238E27FC236}">
              <a16:creationId xmlns:a16="http://schemas.microsoft.com/office/drawing/2014/main" id="{6C95EE9C-EE69-458A-862E-0C586034E099}"/>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17" name="Text Box 15">
          <a:extLst>
            <a:ext uri="{FF2B5EF4-FFF2-40B4-BE49-F238E27FC236}">
              <a16:creationId xmlns:a16="http://schemas.microsoft.com/office/drawing/2014/main" id="{84EAC188-1442-4BA4-A634-826EFBECEF66}"/>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18" name="Text Box 15">
          <a:extLst>
            <a:ext uri="{FF2B5EF4-FFF2-40B4-BE49-F238E27FC236}">
              <a16:creationId xmlns:a16="http://schemas.microsoft.com/office/drawing/2014/main" id="{20233F79-2EA0-4DFF-94F6-5D7A2298CF78}"/>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19" name="Text Box 15">
          <a:extLst>
            <a:ext uri="{FF2B5EF4-FFF2-40B4-BE49-F238E27FC236}">
              <a16:creationId xmlns:a16="http://schemas.microsoft.com/office/drawing/2014/main" id="{849E75E3-C6AD-43CC-B257-54989F9B94C7}"/>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20" name="Text Box 15">
          <a:extLst>
            <a:ext uri="{FF2B5EF4-FFF2-40B4-BE49-F238E27FC236}">
              <a16:creationId xmlns:a16="http://schemas.microsoft.com/office/drawing/2014/main" id="{0C169AAB-3C75-4199-8463-D89A29F8B329}"/>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21" name="Text Box 15">
          <a:extLst>
            <a:ext uri="{FF2B5EF4-FFF2-40B4-BE49-F238E27FC236}">
              <a16:creationId xmlns:a16="http://schemas.microsoft.com/office/drawing/2014/main" id="{AE98843A-933B-415C-B87C-D8A4B73EAAD0}"/>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22" name="Text Box 15">
          <a:extLst>
            <a:ext uri="{FF2B5EF4-FFF2-40B4-BE49-F238E27FC236}">
              <a16:creationId xmlns:a16="http://schemas.microsoft.com/office/drawing/2014/main" id="{B7076BF4-A472-4186-AD99-6E78DDE5CDE0}"/>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23" name="Text Box 15">
          <a:extLst>
            <a:ext uri="{FF2B5EF4-FFF2-40B4-BE49-F238E27FC236}">
              <a16:creationId xmlns:a16="http://schemas.microsoft.com/office/drawing/2014/main" id="{5D056EB7-A8BE-454B-8C05-38CAB4468976}"/>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24" name="Text Box 15">
          <a:extLst>
            <a:ext uri="{FF2B5EF4-FFF2-40B4-BE49-F238E27FC236}">
              <a16:creationId xmlns:a16="http://schemas.microsoft.com/office/drawing/2014/main" id="{A41D7754-0959-48E4-A0C6-1B8FA4A5FCFB}"/>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25" name="Text Box 15">
          <a:extLst>
            <a:ext uri="{FF2B5EF4-FFF2-40B4-BE49-F238E27FC236}">
              <a16:creationId xmlns:a16="http://schemas.microsoft.com/office/drawing/2014/main" id="{6FCB491D-5A63-4714-BF06-0AF022FB5D01}"/>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26" name="Text Box 15">
          <a:extLst>
            <a:ext uri="{FF2B5EF4-FFF2-40B4-BE49-F238E27FC236}">
              <a16:creationId xmlns:a16="http://schemas.microsoft.com/office/drawing/2014/main" id="{F15E702F-1DD7-447E-911C-ADDBE28D4809}"/>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27" name="Text Box 15">
          <a:extLst>
            <a:ext uri="{FF2B5EF4-FFF2-40B4-BE49-F238E27FC236}">
              <a16:creationId xmlns:a16="http://schemas.microsoft.com/office/drawing/2014/main" id="{B5465585-9451-467E-A13F-0C679C206092}"/>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28" name="Text Box 15">
          <a:extLst>
            <a:ext uri="{FF2B5EF4-FFF2-40B4-BE49-F238E27FC236}">
              <a16:creationId xmlns:a16="http://schemas.microsoft.com/office/drawing/2014/main" id="{A08A612D-6A44-4669-9333-7C9C2811D0CA}"/>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29" name="Text Box 15">
          <a:extLst>
            <a:ext uri="{FF2B5EF4-FFF2-40B4-BE49-F238E27FC236}">
              <a16:creationId xmlns:a16="http://schemas.microsoft.com/office/drawing/2014/main" id="{CFE93037-9438-4D7D-ADA0-FBCD88FE5432}"/>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30" name="Text Box 15">
          <a:extLst>
            <a:ext uri="{FF2B5EF4-FFF2-40B4-BE49-F238E27FC236}">
              <a16:creationId xmlns:a16="http://schemas.microsoft.com/office/drawing/2014/main" id="{8160CAFE-C136-4546-A961-0500881D88A6}"/>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31" name="Text Box 15">
          <a:extLst>
            <a:ext uri="{FF2B5EF4-FFF2-40B4-BE49-F238E27FC236}">
              <a16:creationId xmlns:a16="http://schemas.microsoft.com/office/drawing/2014/main" id="{48E87853-80C7-46D0-873B-6213BE66DE7F}"/>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32" name="Text Box 15">
          <a:extLst>
            <a:ext uri="{FF2B5EF4-FFF2-40B4-BE49-F238E27FC236}">
              <a16:creationId xmlns:a16="http://schemas.microsoft.com/office/drawing/2014/main" id="{3101F308-8357-4F28-B490-B8700D40089A}"/>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33" name="Text Box 15">
          <a:extLst>
            <a:ext uri="{FF2B5EF4-FFF2-40B4-BE49-F238E27FC236}">
              <a16:creationId xmlns:a16="http://schemas.microsoft.com/office/drawing/2014/main" id="{67EE29C1-B41B-4868-8C68-8D724BC0D5D4}"/>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34" name="Text Box 15">
          <a:extLst>
            <a:ext uri="{FF2B5EF4-FFF2-40B4-BE49-F238E27FC236}">
              <a16:creationId xmlns:a16="http://schemas.microsoft.com/office/drawing/2014/main" id="{65FDD409-9EFE-4F8C-938F-BC820016BE8B}"/>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35" name="Text Box 15">
          <a:extLst>
            <a:ext uri="{FF2B5EF4-FFF2-40B4-BE49-F238E27FC236}">
              <a16:creationId xmlns:a16="http://schemas.microsoft.com/office/drawing/2014/main" id="{C296F530-BF7B-4381-819A-F681D489561E}"/>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36" name="Text Box 15">
          <a:extLst>
            <a:ext uri="{FF2B5EF4-FFF2-40B4-BE49-F238E27FC236}">
              <a16:creationId xmlns:a16="http://schemas.microsoft.com/office/drawing/2014/main" id="{6AFC347C-1524-49B0-9184-BFFD9CB3512D}"/>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37" name="Text Box 15">
          <a:extLst>
            <a:ext uri="{FF2B5EF4-FFF2-40B4-BE49-F238E27FC236}">
              <a16:creationId xmlns:a16="http://schemas.microsoft.com/office/drawing/2014/main" id="{EB24F20D-2758-4221-B97A-9568A6DC64A9}"/>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38" name="Text Box 15">
          <a:extLst>
            <a:ext uri="{FF2B5EF4-FFF2-40B4-BE49-F238E27FC236}">
              <a16:creationId xmlns:a16="http://schemas.microsoft.com/office/drawing/2014/main" id="{022AF7DB-8B9B-40CD-95F6-B770015339EA}"/>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39" name="Text Box 15">
          <a:extLst>
            <a:ext uri="{FF2B5EF4-FFF2-40B4-BE49-F238E27FC236}">
              <a16:creationId xmlns:a16="http://schemas.microsoft.com/office/drawing/2014/main" id="{10C67EDF-313D-48A7-AE79-1EABC663F80A}"/>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40" name="Text Box 15">
          <a:extLst>
            <a:ext uri="{FF2B5EF4-FFF2-40B4-BE49-F238E27FC236}">
              <a16:creationId xmlns:a16="http://schemas.microsoft.com/office/drawing/2014/main" id="{201FC191-E615-4FBC-AF4E-DFF65ABE0D2B}"/>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41" name="Text Box 15">
          <a:extLst>
            <a:ext uri="{FF2B5EF4-FFF2-40B4-BE49-F238E27FC236}">
              <a16:creationId xmlns:a16="http://schemas.microsoft.com/office/drawing/2014/main" id="{49BCDB19-2EE2-4EE5-A2BD-F7BD135296CE}"/>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42" name="Text Box 15">
          <a:extLst>
            <a:ext uri="{FF2B5EF4-FFF2-40B4-BE49-F238E27FC236}">
              <a16:creationId xmlns:a16="http://schemas.microsoft.com/office/drawing/2014/main" id="{4D32D764-9749-4994-B1AA-CC61E96531FF}"/>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43" name="Text Box 15">
          <a:extLst>
            <a:ext uri="{FF2B5EF4-FFF2-40B4-BE49-F238E27FC236}">
              <a16:creationId xmlns:a16="http://schemas.microsoft.com/office/drawing/2014/main" id="{4DF176EE-4D23-4E01-971B-CE0452B548A5}"/>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44" name="Text Box 15">
          <a:extLst>
            <a:ext uri="{FF2B5EF4-FFF2-40B4-BE49-F238E27FC236}">
              <a16:creationId xmlns:a16="http://schemas.microsoft.com/office/drawing/2014/main" id="{F0949441-2F3E-40BD-A5C1-D52D3F820A09}"/>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45" name="Text Box 15">
          <a:extLst>
            <a:ext uri="{FF2B5EF4-FFF2-40B4-BE49-F238E27FC236}">
              <a16:creationId xmlns:a16="http://schemas.microsoft.com/office/drawing/2014/main" id="{9DED636A-E1B1-4932-B28F-D46FAEBD1049}"/>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46" name="Text Box 15">
          <a:extLst>
            <a:ext uri="{FF2B5EF4-FFF2-40B4-BE49-F238E27FC236}">
              <a16:creationId xmlns:a16="http://schemas.microsoft.com/office/drawing/2014/main" id="{5BD242BF-8651-4E63-8BCC-8DAC62BC520C}"/>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47" name="Text Box 15">
          <a:extLst>
            <a:ext uri="{FF2B5EF4-FFF2-40B4-BE49-F238E27FC236}">
              <a16:creationId xmlns:a16="http://schemas.microsoft.com/office/drawing/2014/main" id="{6CC2CF70-1866-4ADC-B84A-62E8287DDEB1}"/>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48" name="Text Box 15">
          <a:extLst>
            <a:ext uri="{FF2B5EF4-FFF2-40B4-BE49-F238E27FC236}">
              <a16:creationId xmlns:a16="http://schemas.microsoft.com/office/drawing/2014/main" id="{26F112C4-2EB9-49CA-9D1D-80139022834B}"/>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49" name="Text Box 15">
          <a:extLst>
            <a:ext uri="{FF2B5EF4-FFF2-40B4-BE49-F238E27FC236}">
              <a16:creationId xmlns:a16="http://schemas.microsoft.com/office/drawing/2014/main" id="{55567CDC-E4A8-43FA-9626-DA84EF2C0003}"/>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50" name="Text Box 15">
          <a:extLst>
            <a:ext uri="{FF2B5EF4-FFF2-40B4-BE49-F238E27FC236}">
              <a16:creationId xmlns:a16="http://schemas.microsoft.com/office/drawing/2014/main" id="{69DA503C-F5D5-4AE2-877E-72F3AB4156AB}"/>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51" name="Text Box 15">
          <a:extLst>
            <a:ext uri="{FF2B5EF4-FFF2-40B4-BE49-F238E27FC236}">
              <a16:creationId xmlns:a16="http://schemas.microsoft.com/office/drawing/2014/main" id="{2607661E-3341-4EC2-9526-5B8025EDF719}"/>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52" name="Text Box 15">
          <a:extLst>
            <a:ext uri="{FF2B5EF4-FFF2-40B4-BE49-F238E27FC236}">
              <a16:creationId xmlns:a16="http://schemas.microsoft.com/office/drawing/2014/main" id="{076E1182-B044-481B-98BC-0C824D8B0FB2}"/>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53" name="Text Box 15">
          <a:extLst>
            <a:ext uri="{FF2B5EF4-FFF2-40B4-BE49-F238E27FC236}">
              <a16:creationId xmlns:a16="http://schemas.microsoft.com/office/drawing/2014/main" id="{441D6B83-5D8B-496D-9E72-C3D76BA233EE}"/>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54" name="Text Box 15">
          <a:extLst>
            <a:ext uri="{FF2B5EF4-FFF2-40B4-BE49-F238E27FC236}">
              <a16:creationId xmlns:a16="http://schemas.microsoft.com/office/drawing/2014/main" id="{3854174E-2118-4D6F-B83B-96F55C289B87}"/>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55" name="Text Box 15">
          <a:extLst>
            <a:ext uri="{FF2B5EF4-FFF2-40B4-BE49-F238E27FC236}">
              <a16:creationId xmlns:a16="http://schemas.microsoft.com/office/drawing/2014/main" id="{F3E0BB1E-08C9-4213-A466-00D84FE8E317}"/>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56" name="Text Box 15">
          <a:extLst>
            <a:ext uri="{FF2B5EF4-FFF2-40B4-BE49-F238E27FC236}">
              <a16:creationId xmlns:a16="http://schemas.microsoft.com/office/drawing/2014/main" id="{F3B34A5F-202C-429E-9949-BCFD13778E39}"/>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57" name="Text Box 15">
          <a:extLst>
            <a:ext uri="{FF2B5EF4-FFF2-40B4-BE49-F238E27FC236}">
              <a16:creationId xmlns:a16="http://schemas.microsoft.com/office/drawing/2014/main" id="{A0CE4720-54B1-464B-8C83-A166E529BB3F}"/>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58" name="Text Box 15">
          <a:extLst>
            <a:ext uri="{FF2B5EF4-FFF2-40B4-BE49-F238E27FC236}">
              <a16:creationId xmlns:a16="http://schemas.microsoft.com/office/drawing/2014/main" id="{2501CF50-AFC5-47E2-8C9A-915F366EC6D8}"/>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59" name="Text Box 15">
          <a:extLst>
            <a:ext uri="{FF2B5EF4-FFF2-40B4-BE49-F238E27FC236}">
              <a16:creationId xmlns:a16="http://schemas.microsoft.com/office/drawing/2014/main" id="{9AC409DC-5821-45A9-BFD6-EE8B1CC8D8C5}"/>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60" name="Text Box 15">
          <a:extLst>
            <a:ext uri="{FF2B5EF4-FFF2-40B4-BE49-F238E27FC236}">
              <a16:creationId xmlns:a16="http://schemas.microsoft.com/office/drawing/2014/main" id="{B54328D9-8943-4C26-87FE-6A41739AA803}"/>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61" name="Text Box 15">
          <a:extLst>
            <a:ext uri="{FF2B5EF4-FFF2-40B4-BE49-F238E27FC236}">
              <a16:creationId xmlns:a16="http://schemas.microsoft.com/office/drawing/2014/main" id="{226B7A94-CF98-4D8A-A9F2-432B2E3B0326}"/>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62" name="Text Box 15">
          <a:extLst>
            <a:ext uri="{FF2B5EF4-FFF2-40B4-BE49-F238E27FC236}">
              <a16:creationId xmlns:a16="http://schemas.microsoft.com/office/drawing/2014/main" id="{1BD2B0CC-75B9-43C3-8696-96EECDAA339A}"/>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63" name="Text Box 15">
          <a:extLst>
            <a:ext uri="{FF2B5EF4-FFF2-40B4-BE49-F238E27FC236}">
              <a16:creationId xmlns:a16="http://schemas.microsoft.com/office/drawing/2014/main" id="{BB5B70C6-7143-4BB2-8322-6B217CF26443}"/>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64" name="Text Box 15">
          <a:extLst>
            <a:ext uri="{FF2B5EF4-FFF2-40B4-BE49-F238E27FC236}">
              <a16:creationId xmlns:a16="http://schemas.microsoft.com/office/drawing/2014/main" id="{46CAD476-AF71-498C-95B7-8B31902D497D}"/>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65" name="Text Box 15">
          <a:extLst>
            <a:ext uri="{FF2B5EF4-FFF2-40B4-BE49-F238E27FC236}">
              <a16:creationId xmlns:a16="http://schemas.microsoft.com/office/drawing/2014/main" id="{22F312E9-2032-4D57-A921-81335F3DA43A}"/>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66" name="Text Box 15">
          <a:extLst>
            <a:ext uri="{FF2B5EF4-FFF2-40B4-BE49-F238E27FC236}">
              <a16:creationId xmlns:a16="http://schemas.microsoft.com/office/drawing/2014/main" id="{BB83218B-BC03-4C59-B21D-5450D3F397D3}"/>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67" name="Text Box 15">
          <a:extLst>
            <a:ext uri="{FF2B5EF4-FFF2-40B4-BE49-F238E27FC236}">
              <a16:creationId xmlns:a16="http://schemas.microsoft.com/office/drawing/2014/main" id="{885CA3BC-6947-4B57-8893-7CD805F631A9}"/>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68" name="Text Box 15">
          <a:extLst>
            <a:ext uri="{FF2B5EF4-FFF2-40B4-BE49-F238E27FC236}">
              <a16:creationId xmlns:a16="http://schemas.microsoft.com/office/drawing/2014/main" id="{92BAA38B-363A-461A-9A22-D728FD759DB4}"/>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69" name="Text Box 15">
          <a:extLst>
            <a:ext uri="{FF2B5EF4-FFF2-40B4-BE49-F238E27FC236}">
              <a16:creationId xmlns:a16="http://schemas.microsoft.com/office/drawing/2014/main" id="{D22202D8-2314-4E4F-B0B6-25F7BF583852}"/>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70" name="Text Box 15">
          <a:extLst>
            <a:ext uri="{FF2B5EF4-FFF2-40B4-BE49-F238E27FC236}">
              <a16:creationId xmlns:a16="http://schemas.microsoft.com/office/drawing/2014/main" id="{12EBC134-692D-4B2B-9FBB-50E6B72C1803}"/>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71" name="Text Box 15">
          <a:extLst>
            <a:ext uri="{FF2B5EF4-FFF2-40B4-BE49-F238E27FC236}">
              <a16:creationId xmlns:a16="http://schemas.microsoft.com/office/drawing/2014/main" id="{3E9E9A4A-351C-4E4A-9777-E3A94EB6EA89}"/>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72" name="Text Box 15">
          <a:extLst>
            <a:ext uri="{FF2B5EF4-FFF2-40B4-BE49-F238E27FC236}">
              <a16:creationId xmlns:a16="http://schemas.microsoft.com/office/drawing/2014/main" id="{7CF6CC77-9071-418A-AC98-940F134CD294}"/>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73" name="Text Box 15">
          <a:extLst>
            <a:ext uri="{FF2B5EF4-FFF2-40B4-BE49-F238E27FC236}">
              <a16:creationId xmlns:a16="http://schemas.microsoft.com/office/drawing/2014/main" id="{C6757856-07E1-4A81-8C77-44C642054C79}"/>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74" name="Text Box 15">
          <a:extLst>
            <a:ext uri="{FF2B5EF4-FFF2-40B4-BE49-F238E27FC236}">
              <a16:creationId xmlns:a16="http://schemas.microsoft.com/office/drawing/2014/main" id="{23079789-17E4-46DE-9B0C-1BA880FCF718}"/>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75" name="Text Box 15">
          <a:extLst>
            <a:ext uri="{FF2B5EF4-FFF2-40B4-BE49-F238E27FC236}">
              <a16:creationId xmlns:a16="http://schemas.microsoft.com/office/drawing/2014/main" id="{60065BC6-466A-48B8-A21F-80D6CF45DAC5}"/>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76" name="Text Box 15">
          <a:extLst>
            <a:ext uri="{FF2B5EF4-FFF2-40B4-BE49-F238E27FC236}">
              <a16:creationId xmlns:a16="http://schemas.microsoft.com/office/drawing/2014/main" id="{B4A4E48F-F96B-44A3-A544-89B5B764F0E6}"/>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77" name="Text Box 15">
          <a:extLst>
            <a:ext uri="{FF2B5EF4-FFF2-40B4-BE49-F238E27FC236}">
              <a16:creationId xmlns:a16="http://schemas.microsoft.com/office/drawing/2014/main" id="{DB286A94-F959-49BB-BFB6-C043F3E57B94}"/>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78" name="Text Box 15">
          <a:extLst>
            <a:ext uri="{FF2B5EF4-FFF2-40B4-BE49-F238E27FC236}">
              <a16:creationId xmlns:a16="http://schemas.microsoft.com/office/drawing/2014/main" id="{9A50D3BD-D8CC-4903-B447-C13F91C83B4F}"/>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79" name="Text Box 15">
          <a:extLst>
            <a:ext uri="{FF2B5EF4-FFF2-40B4-BE49-F238E27FC236}">
              <a16:creationId xmlns:a16="http://schemas.microsoft.com/office/drawing/2014/main" id="{974485DD-B951-4D91-8725-E6811B08323A}"/>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80" name="Text Box 15">
          <a:extLst>
            <a:ext uri="{FF2B5EF4-FFF2-40B4-BE49-F238E27FC236}">
              <a16:creationId xmlns:a16="http://schemas.microsoft.com/office/drawing/2014/main" id="{B651E64E-74E7-427F-A9AF-1AFD176B5F4D}"/>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81" name="Text Box 15">
          <a:extLst>
            <a:ext uri="{FF2B5EF4-FFF2-40B4-BE49-F238E27FC236}">
              <a16:creationId xmlns:a16="http://schemas.microsoft.com/office/drawing/2014/main" id="{C5E336D0-946A-4F0D-8C52-7DCB64F57D40}"/>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82" name="Text Box 15">
          <a:extLst>
            <a:ext uri="{FF2B5EF4-FFF2-40B4-BE49-F238E27FC236}">
              <a16:creationId xmlns:a16="http://schemas.microsoft.com/office/drawing/2014/main" id="{4143BA76-C8EF-4F83-BD54-EF7640DBEBF4}"/>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83" name="Text Box 15">
          <a:extLst>
            <a:ext uri="{FF2B5EF4-FFF2-40B4-BE49-F238E27FC236}">
              <a16:creationId xmlns:a16="http://schemas.microsoft.com/office/drawing/2014/main" id="{B34D7D20-464F-4857-91C1-F9DF68E7C445}"/>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84" name="Text Box 15">
          <a:extLst>
            <a:ext uri="{FF2B5EF4-FFF2-40B4-BE49-F238E27FC236}">
              <a16:creationId xmlns:a16="http://schemas.microsoft.com/office/drawing/2014/main" id="{91F2EDEC-58E6-402F-A355-B915E05FBE04}"/>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85" name="Text Box 15">
          <a:extLst>
            <a:ext uri="{FF2B5EF4-FFF2-40B4-BE49-F238E27FC236}">
              <a16:creationId xmlns:a16="http://schemas.microsoft.com/office/drawing/2014/main" id="{2DAF6119-1F78-414C-8947-38FC92C031F2}"/>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86" name="Text Box 15">
          <a:extLst>
            <a:ext uri="{FF2B5EF4-FFF2-40B4-BE49-F238E27FC236}">
              <a16:creationId xmlns:a16="http://schemas.microsoft.com/office/drawing/2014/main" id="{3C854803-CCEA-4CA9-971F-56749E7470E1}"/>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87" name="Text Box 15">
          <a:extLst>
            <a:ext uri="{FF2B5EF4-FFF2-40B4-BE49-F238E27FC236}">
              <a16:creationId xmlns:a16="http://schemas.microsoft.com/office/drawing/2014/main" id="{0162B5A7-E11D-4C12-A501-95558214F271}"/>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88" name="Text Box 15">
          <a:extLst>
            <a:ext uri="{FF2B5EF4-FFF2-40B4-BE49-F238E27FC236}">
              <a16:creationId xmlns:a16="http://schemas.microsoft.com/office/drawing/2014/main" id="{A998CB47-7715-4C2F-9772-8FAE362504E2}"/>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89" name="Text Box 15">
          <a:extLst>
            <a:ext uri="{FF2B5EF4-FFF2-40B4-BE49-F238E27FC236}">
              <a16:creationId xmlns:a16="http://schemas.microsoft.com/office/drawing/2014/main" id="{F1FD1EBA-2A27-4160-A026-7F4356D65F20}"/>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90" name="Text Box 15">
          <a:extLst>
            <a:ext uri="{FF2B5EF4-FFF2-40B4-BE49-F238E27FC236}">
              <a16:creationId xmlns:a16="http://schemas.microsoft.com/office/drawing/2014/main" id="{64B11CDD-8AA6-43BA-B8D1-014FB05179D7}"/>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91" name="Text Box 15">
          <a:extLst>
            <a:ext uri="{FF2B5EF4-FFF2-40B4-BE49-F238E27FC236}">
              <a16:creationId xmlns:a16="http://schemas.microsoft.com/office/drawing/2014/main" id="{BC205AA8-F372-4C7D-8492-D8F779E148F4}"/>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92" name="Text Box 15">
          <a:extLst>
            <a:ext uri="{FF2B5EF4-FFF2-40B4-BE49-F238E27FC236}">
              <a16:creationId xmlns:a16="http://schemas.microsoft.com/office/drawing/2014/main" id="{878DE710-3E36-431E-8915-A83B5208104A}"/>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93" name="Text Box 15">
          <a:extLst>
            <a:ext uri="{FF2B5EF4-FFF2-40B4-BE49-F238E27FC236}">
              <a16:creationId xmlns:a16="http://schemas.microsoft.com/office/drawing/2014/main" id="{FFFEF950-3BDC-4942-8D0D-D4C21D487F8E}"/>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94" name="Text Box 15">
          <a:extLst>
            <a:ext uri="{FF2B5EF4-FFF2-40B4-BE49-F238E27FC236}">
              <a16:creationId xmlns:a16="http://schemas.microsoft.com/office/drawing/2014/main" id="{6D9C077F-096A-4179-8B81-F129F62B2B2F}"/>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95" name="Text Box 15">
          <a:extLst>
            <a:ext uri="{FF2B5EF4-FFF2-40B4-BE49-F238E27FC236}">
              <a16:creationId xmlns:a16="http://schemas.microsoft.com/office/drawing/2014/main" id="{0F7A19BF-FF07-4759-AD49-4DED30630CA4}"/>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96" name="Text Box 15">
          <a:extLst>
            <a:ext uri="{FF2B5EF4-FFF2-40B4-BE49-F238E27FC236}">
              <a16:creationId xmlns:a16="http://schemas.microsoft.com/office/drawing/2014/main" id="{E444DB3B-11AB-4CD5-AF49-38800DFBF705}"/>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97" name="Text Box 15">
          <a:extLst>
            <a:ext uri="{FF2B5EF4-FFF2-40B4-BE49-F238E27FC236}">
              <a16:creationId xmlns:a16="http://schemas.microsoft.com/office/drawing/2014/main" id="{0F4CD493-AF6B-4808-95FA-54CE9503E925}"/>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98" name="Text Box 15">
          <a:extLst>
            <a:ext uri="{FF2B5EF4-FFF2-40B4-BE49-F238E27FC236}">
              <a16:creationId xmlns:a16="http://schemas.microsoft.com/office/drawing/2014/main" id="{0D750E34-F9B4-419F-B338-10CE2B0809A7}"/>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099" name="Text Box 15">
          <a:extLst>
            <a:ext uri="{FF2B5EF4-FFF2-40B4-BE49-F238E27FC236}">
              <a16:creationId xmlns:a16="http://schemas.microsoft.com/office/drawing/2014/main" id="{64BBCFBF-4260-49C8-9146-C1CA48FDC06F}"/>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00" name="Text Box 15">
          <a:extLst>
            <a:ext uri="{FF2B5EF4-FFF2-40B4-BE49-F238E27FC236}">
              <a16:creationId xmlns:a16="http://schemas.microsoft.com/office/drawing/2014/main" id="{30D1FCEB-2C57-47A1-A9D9-7F97E9260C8F}"/>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01" name="Text Box 15">
          <a:extLst>
            <a:ext uri="{FF2B5EF4-FFF2-40B4-BE49-F238E27FC236}">
              <a16:creationId xmlns:a16="http://schemas.microsoft.com/office/drawing/2014/main" id="{C2733BC3-4120-4936-95B3-9F7C4F451B47}"/>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02" name="Text Box 15">
          <a:extLst>
            <a:ext uri="{FF2B5EF4-FFF2-40B4-BE49-F238E27FC236}">
              <a16:creationId xmlns:a16="http://schemas.microsoft.com/office/drawing/2014/main" id="{7700A47A-FCD5-4346-80E2-807E79FBE4EA}"/>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03" name="Text Box 15">
          <a:extLst>
            <a:ext uri="{FF2B5EF4-FFF2-40B4-BE49-F238E27FC236}">
              <a16:creationId xmlns:a16="http://schemas.microsoft.com/office/drawing/2014/main" id="{11769697-5EF6-470B-84C2-CAE8D9758C13}"/>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04" name="Text Box 15">
          <a:extLst>
            <a:ext uri="{FF2B5EF4-FFF2-40B4-BE49-F238E27FC236}">
              <a16:creationId xmlns:a16="http://schemas.microsoft.com/office/drawing/2014/main" id="{E9BD8169-3604-440F-AA2A-5257E57457A4}"/>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05" name="Text Box 15">
          <a:extLst>
            <a:ext uri="{FF2B5EF4-FFF2-40B4-BE49-F238E27FC236}">
              <a16:creationId xmlns:a16="http://schemas.microsoft.com/office/drawing/2014/main" id="{68F16086-D96A-476A-AED0-B57A3E052A62}"/>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06" name="Text Box 15">
          <a:extLst>
            <a:ext uri="{FF2B5EF4-FFF2-40B4-BE49-F238E27FC236}">
              <a16:creationId xmlns:a16="http://schemas.microsoft.com/office/drawing/2014/main" id="{2D8A5B77-5A7E-4436-B160-B6509C84CE57}"/>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07" name="Text Box 15">
          <a:extLst>
            <a:ext uri="{FF2B5EF4-FFF2-40B4-BE49-F238E27FC236}">
              <a16:creationId xmlns:a16="http://schemas.microsoft.com/office/drawing/2014/main" id="{2403E6A3-13FF-4980-818B-03850F4A7B31}"/>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08" name="Text Box 15">
          <a:extLst>
            <a:ext uri="{FF2B5EF4-FFF2-40B4-BE49-F238E27FC236}">
              <a16:creationId xmlns:a16="http://schemas.microsoft.com/office/drawing/2014/main" id="{A7A44986-A395-41DA-9848-771AB73966F3}"/>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09" name="Text Box 15">
          <a:extLst>
            <a:ext uri="{FF2B5EF4-FFF2-40B4-BE49-F238E27FC236}">
              <a16:creationId xmlns:a16="http://schemas.microsoft.com/office/drawing/2014/main" id="{7E1CF659-FCCE-4FAA-BBEC-5D1AF5F90057}"/>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10" name="Text Box 15">
          <a:extLst>
            <a:ext uri="{FF2B5EF4-FFF2-40B4-BE49-F238E27FC236}">
              <a16:creationId xmlns:a16="http://schemas.microsoft.com/office/drawing/2014/main" id="{2EFB50EC-C252-415A-9A2C-291E11A8D818}"/>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11" name="Text Box 15">
          <a:extLst>
            <a:ext uri="{FF2B5EF4-FFF2-40B4-BE49-F238E27FC236}">
              <a16:creationId xmlns:a16="http://schemas.microsoft.com/office/drawing/2014/main" id="{1F897697-3331-4F74-B1FD-B8E3A11B9257}"/>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12" name="Text Box 15">
          <a:extLst>
            <a:ext uri="{FF2B5EF4-FFF2-40B4-BE49-F238E27FC236}">
              <a16:creationId xmlns:a16="http://schemas.microsoft.com/office/drawing/2014/main" id="{6D3CA386-F9D3-44DC-9AD7-18C4E881948B}"/>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13" name="Text Box 15">
          <a:extLst>
            <a:ext uri="{FF2B5EF4-FFF2-40B4-BE49-F238E27FC236}">
              <a16:creationId xmlns:a16="http://schemas.microsoft.com/office/drawing/2014/main" id="{68470E01-916D-4874-BB82-9E9CFD7E125B}"/>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14" name="Text Box 15">
          <a:extLst>
            <a:ext uri="{FF2B5EF4-FFF2-40B4-BE49-F238E27FC236}">
              <a16:creationId xmlns:a16="http://schemas.microsoft.com/office/drawing/2014/main" id="{91E9D2A6-191F-4ACE-8CEC-F20F4839896C}"/>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15" name="Text Box 15">
          <a:extLst>
            <a:ext uri="{FF2B5EF4-FFF2-40B4-BE49-F238E27FC236}">
              <a16:creationId xmlns:a16="http://schemas.microsoft.com/office/drawing/2014/main" id="{1475C8A0-3B9F-4D40-8B3B-9AF4BC370ADB}"/>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16" name="Text Box 15">
          <a:extLst>
            <a:ext uri="{FF2B5EF4-FFF2-40B4-BE49-F238E27FC236}">
              <a16:creationId xmlns:a16="http://schemas.microsoft.com/office/drawing/2014/main" id="{CBA91804-4968-4982-8726-AF8411655CF5}"/>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17" name="Text Box 15">
          <a:extLst>
            <a:ext uri="{FF2B5EF4-FFF2-40B4-BE49-F238E27FC236}">
              <a16:creationId xmlns:a16="http://schemas.microsoft.com/office/drawing/2014/main" id="{0E33DE09-87D3-4815-AFF5-A995168AD667}"/>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18" name="Text Box 15">
          <a:extLst>
            <a:ext uri="{FF2B5EF4-FFF2-40B4-BE49-F238E27FC236}">
              <a16:creationId xmlns:a16="http://schemas.microsoft.com/office/drawing/2014/main" id="{9E08C3DF-7294-4C9A-AC28-933C7323EC07}"/>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19" name="Text Box 15">
          <a:extLst>
            <a:ext uri="{FF2B5EF4-FFF2-40B4-BE49-F238E27FC236}">
              <a16:creationId xmlns:a16="http://schemas.microsoft.com/office/drawing/2014/main" id="{F1F2AB81-421C-4998-960D-85A2883CF32C}"/>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20" name="Text Box 15">
          <a:extLst>
            <a:ext uri="{FF2B5EF4-FFF2-40B4-BE49-F238E27FC236}">
              <a16:creationId xmlns:a16="http://schemas.microsoft.com/office/drawing/2014/main" id="{1EEB5BC0-EC24-4F64-9067-1014B26D5B3D}"/>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21" name="Text Box 15">
          <a:extLst>
            <a:ext uri="{FF2B5EF4-FFF2-40B4-BE49-F238E27FC236}">
              <a16:creationId xmlns:a16="http://schemas.microsoft.com/office/drawing/2014/main" id="{BF8142D8-CF69-4029-B3AE-CACD4C7D3C3F}"/>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22" name="Text Box 15">
          <a:extLst>
            <a:ext uri="{FF2B5EF4-FFF2-40B4-BE49-F238E27FC236}">
              <a16:creationId xmlns:a16="http://schemas.microsoft.com/office/drawing/2014/main" id="{CC347AD3-359F-40D2-B847-E9DBB7E0BBB4}"/>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23" name="Text Box 15">
          <a:extLst>
            <a:ext uri="{FF2B5EF4-FFF2-40B4-BE49-F238E27FC236}">
              <a16:creationId xmlns:a16="http://schemas.microsoft.com/office/drawing/2014/main" id="{F0A31125-A520-4829-A82F-23BAE3EA2C9F}"/>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24" name="Text Box 15">
          <a:extLst>
            <a:ext uri="{FF2B5EF4-FFF2-40B4-BE49-F238E27FC236}">
              <a16:creationId xmlns:a16="http://schemas.microsoft.com/office/drawing/2014/main" id="{B048F785-94BB-49C0-9495-B14EEB57F6A0}"/>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25" name="Text Box 15">
          <a:extLst>
            <a:ext uri="{FF2B5EF4-FFF2-40B4-BE49-F238E27FC236}">
              <a16:creationId xmlns:a16="http://schemas.microsoft.com/office/drawing/2014/main" id="{8DF9FEBE-0792-4078-B3F5-DF0010A46EE8}"/>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26" name="Text Box 15">
          <a:extLst>
            <a:ext uri="{FF2B5EF4-FFF2-40B4-BE49-F238E27FC236}">
              <a16:creationId xmlns:a16="http://schemas.microsoft.com/office/drawing/2014/main" id="{6F46A3DC-A5F4-45CF-8BEB-518D545113B4}"/>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27" name="Text Box 15">
          <a:extLst>
            <a:ext uri="{FF2B5EF4-FFF2-40B4-BE49-F238E27FC236}">
              <a16:creationId xmlns:a16="http://schemas.microsoft.com/office/drawing/2014/main" id="{ACC001EA-664A-4D9F-8924-DF227966744C}"/>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28" name="Text Box 15">
          <a:extLst>
            <a:ext uri="{FF2B5EF4-FFF2-40B4-BE49-F238E27FC236}">
              <a16:creationId xmlns:a16="http://schemas.microsoft.com/office/drawing/2014/main" id="{CDF37E6D-3A88-4CCF-AB9B-9E5FF8B6FEFB}"/>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29" name="Text Box 15">
          <a:extLst>
            <a:ext uri="{FF2B5EF4-FFF2-40B4-BE49-F238E27FC236}">
              <a16:creationId xmlns:a16="http://schemas.microsoft.com/office/drawing/2014/main" id="{EBDF6B3A-E4DA-486C-B52E-5E5164B6FBC8}"/>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30" name="Text Box 15">
          <a:extLst>
            <a:ext uri="{FF2B5EF4-FFF2-40B4-BE49-F238E27FC236}">
              <a16:creationId xmlns:a16="http://schemas.microsoft.com/office/drawing/2014/main" id="{54921AFD-6E64-4974-9D91-BF938B8FB09D}"/>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31" name="Text Box 15">
          <a:extLst>
            <a:ext uri="{FF2B5EF4-FFF2-40B4-BE49-F238E27FC236}">
              <a16:creationId xmlns:a16="http://schemas.microsoft.com/office/drawing/2014/main" id="{DE9A8FBE-B884-42AE-9B64-A4DCC55498D2}"/>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32" name="Text Box 15">
          <a:extLst>
            <a:ext uri="{FF2B5EF4-FFF2-40B4-BE49-F238E27FC236}">
              <a16:creationId xmlns:a16="http://schemas.microsoft.com/office/drawing/2014/main" id="{2214BD36-5170-40C1-BF87-1782E98939B2}"/>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33" name="Text Box 15">
          <a:extLst>
            <a:ext uri="{FF2B5EF4-FFF2-40B4-BE49-F238E27FC236}">
              <a16:creationId xmlns:a16="http://schemas.microsoft.com/office/drawing/2014/main" id="{A2A3AD60-1D81-412E-8B08-F9B313493ED4}"/>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34" name="Text Box 15">
          <a:extLst>
            <a:ext uri="{FF2B5EF4-FFF2-40B4-BE49-F238E27FC236}">
              <a16:creationId xmlns:a16="http://schemas.microsoft.com/office/drawing/2014/main" id="{7178BD56-9A8F-4655-83E1-638C7A071CB5}"/>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35" name="Text Box 15">
          <a:extLst>
            <a:ext uri="{FF2B5EF4-FFF2-40B4-BE49-F238E27FC236}">
              <a16:creationId xmlns:a16="http://schemas.microsoft.com/office/drawing/2014/main" id="{D2B92741-C8A8-448F-BF66-AF3992FEDD2A}"/>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36" name="Text Box 15">
          <a:extLst>
            <a:ext uri="{FF2B5EF4-FFF2-40B4-BE49-F238E27FC236}">
              <a16:creationId xmlns:a16="http://schemas.microsoft.com/office/drawing/2014/main" id="{4B46A866-816D-4A59-A471-4D37DC8B3AAF}"/>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37" name="Text Box 15">
          <a:extLst>
            <a:ext uri="{FF2B5EF4-FFF2-40B4-BE49-F238E27FC236}">
              <a16:creationId xmlns:a16="http://schemas.microsoft.com/office/drawing/2014/main" id="{16EFC90B-58B2-4D79-B0AB-A6F70C82E341}"/>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38" name="Text Box 15">
          <a:extLst>
            <a:ext uri="{FF2B5EF4-FFF2-40B4-BE49-F238E27FC236}">
              <a16:creationId xmlns:a16="http://schemas.microsoft.com/office/drawing/2014/main" id="{B23EA147-E7FD-48B5-8B57-F8AB5E1B17A0}"/>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39" name="Text Box 15">
          <a:extLst>
            <a:ext uri="{FF2B5EF4-FFF2-40B4-BE49-F238E27FC236}">
              <a16:creationId xmlns:a16="http://schemas.microsoft.com/office/drawing/2014/main" id="{645C6D99-E1F5-4BEE-A3A6-AF745E8019AF}"/>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40" name="Text Box 15">
          <a:extLst>
            <a:ext uri="{FF2B5EF4-FFF2-40B4-BE49-F238E27FC236}">
              <a16:creationId xmlns:a16="http://schemas.microsoft.com/office/drawing/2014/main" id="{0799DFE0-76DB-4F65-AAC4-15E01E17A60B}"/>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41" name="Text Box 15">
          <a:extLst>
            <a:ext uri="{FF2B5EF4-FFF2-40B4-BE49-F238E27FC236}">
              <a16:creationId xmlns:a16="http://schemas.microsoft.com/office/drawing/2014/main" id="{58F1E652-7297-403E-BEB0-E35874EA4FA8}"/>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42" name="Text Box 15">
          <a:extLst>
            <a:ext uri="{FF2B5EF4-FFF2-40B4-BE49-F238E27FC236}">
              <a16:creationId xmlns:a16="http://schemas.microsoft.com/office/drawing/2014/main" id="{FD032BF4-0444-43C9-992C-928EDBE4A8BE}"/>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43" name="Text Box 15">
          <a:extLst>
            <a:ext uri="{FF2B5EF4-FFF2-40B4-BE49-F238E27FC236}">
              <a16:creationId xmlns:a16="http://schemas.microsoft.com/office/drawing/2014/main" id="{BF8FF216-8AA3-4DA5-8120-904058FF7B2E}"/>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44" name="Text Box 15">
          <a:extLst>
            <a:ext uri="{FF2B5EF4-FFF2-40B4-BE49-F238E27FC236}">
              <a16:creationId xmlns:a16="http://schemas.microsoft.com/office/drawing/2014/main" id="{ECCA2BB7-70AF-4CF4-9276-D0531E6685C1}"/>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45" name="Text Box 15">
          <a:extLst>
            <a:ext uri="{FF2B5EF4-FFF2-40B4-BE49-F238E27FC236}">
              <a16:creationId xmlns:a16="http://schemas.microsoft.com/office/drawing/2014/main" id="{5585B11B-E37C-44FB-92ED-E8DFF83D4846}"/>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46" name="Text Box 15">
          <a:extLst>
            <a:ext uri="{FF2B5EF4-FFF2-40B4-BE49-F238E27FC236}">
              <a16:creationId xmlns:a16="http://schemas.microsoft.com/office/drawing/2014/main" id="{B9FF6B86-79AF-47ED-BF6A-54C5DC17E7F2}"/>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47" name="Text Box 15">
          <a:extLst>
            <a:ext uri="{FF2B5EF4-FFF2-40B4-BE49-F238E27FC236}">
              <a16:creationId xmlns:a16="http://schemas.microsoft.com/office/drawing/2014/main" id="{D9177D5C-9359-4C86-BB71-4BA628BC63D9}"/>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48" name="Text Box 15">
          <a:extLst>
            <a:ext uri="{FF2B5EF4-FFF2-40B4-BE49-F238E27FC236}">
              <a16:creationId xmlns:a16="http://schemas.microsoft.com/office/drawing/2014/main" id="{E12306E7-3B00-44EF-90E2-80A9913F729F}"/>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49" name="Text Box 15">
          <a:extLst>
            <a:ext uri="{FF2B5EF4-FFF2-40B4-BE49-F238E27FC236}">
              <a16:creationId xmlns:a16="http://schemas.microsoft.com/office/drawing/2014/main" id="{5822CBA8-FB3C-469D-9FF5-A4D2D717426E}"/>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50" name="Text Box 15">
          <a:extLst>
            <a:ext uri="{FF2B5EF4-FFF2-40B4-BE49-F238E27FC236}">
              <a16:creationId xmlns:a16="http://schemas.microsoft.com/office/drawing/2014/main" id="{2E5BACEF-49A2-4921-9DAC-EEAD3BCF35EE}"/>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51" name="Text Box 15">
          <a:extLst>
            <a:ext uri="{FF2B5EF4-FFF2-40B4-BE49-F238E27FC236}">
              <a16:creationId xmlns:a16="http://schemas.microsoft.com/office/drawing/2014/main" id="{14E60BB1-7CD8-4BFA-A963-33B572582277}"/>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52" name="Text Box 15">
          <a:extLst>
            <a:ext uri="{FF2B5EF4-FFF2-40B4-BE49-F238E27FC236}">
              <a16:creationId xmlns:a16="http://schemas.microsoft.com/office/drawing/2014/main" id="{19E34E6C-96EF-43D8-958F-BDCC4F8CFFBE}"/>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53" name="Text Box 15">
          <a:extLst>
            <a:ext uri="{FF2B5EF4-FFF2-40B4-BE49-F238E27FC236}">
              <a16:creationId xmlns:a16="http://schemas.microsoft.com/office/drawing/2014/main" id="{D5CF68C7-82DF-4502-82D3-3F06BA206649}"/>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54" name="Text Box 15">
          <a:extLst>
            <a:ext uri="{FF2B5EF4-FFF2-40B4-BE49-F238E27FC236}">
              <a16:creationId xmlns:a16="http://schemas.microsoft.com/office/drawing/2014/main" id="{15539B4D-0CC4-4681-97B7-BA8A3A0370A7}"/>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55" name="Text Box 15">
          <a:extLst>
            <a:ext uri="{FF2B5EF4-FFF2-40B4-BE49-F238E27FC236}">
              <a16:creationId xmlns:a16="http://schemas.microsoft.com/office/drawing/2014/main" id="{978595C7-26C4-4B99-9D23-F07138556D39}"/>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56" name="Text Box 15">
          <a:extLst>
            <a:ext uri="{FF2B5EF4-FFF2-40B4-BE49-F238E27FC236}">
              <a16:creationId xmlns:a16="http://schemas.microsoft.com/office/drawing/2014/main" id="{1CC5EBA5-E798-4321-9AC8-7FBEBD88AF44}"/>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57" name="Text Box 15">
          <a:extLst>
            <a:ext uri="{FF2B5EF4-FFF2-40B4-BE49-F238E27FC236}">
              <a16:creationId xmlns:a16="http://schemas.microsoft.com/office/drawing/2014/main" id="{62269880-C75C-4E05-8C43-427BD7E35D73}"/>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58" name="Text Box 15">
          <a:extLst>
            <a:ext uri="{FF2B5EF4-FFF2-40B4-BE49-F238E27FC236}">
              <a16:creationId xmlns:a16="http://schemas.microsoft.com/office/drawing/2014/main" id="{BF04E7E8-3201-4C0B-A192-358F45FA015B}"/>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59" name="Text Box 15">
          <a:extLst>
            <a:ext uri="{FF2B5EF4-FFF2-40B4-BE49-F238E27FC236}">
              <a16:creationId xmlns:a16="http://schemas.microsoft.com/office/drawing/2014/main" id="{7131E7F9-FE33-4069-A934-C661582ECDC7}"/>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60" name="Text Box 15">
          <a:extLst>
            <a:ext uri="{FF2B5EF4-FFF2-40B4-BE49-F238E27FC236}">
              <a16:creationId xmlns:a16="http://schemas.microsoft.com/office/drawing/2014/main" id="{D150579F-F400-460D-ACD8-B0C602024CCE}"/>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61" name="Text Box 15">
          <a:extLst>
            <a:ext uri="{FF2B5EF4-FFF2-40B4-BE49-F238E27FC236}">
              <a16:creationId xmlns:a16="http://schemas.microsoft.com/office/drawing/2014/main" id="{A9ADEF7B-2E47-4BCF-8B4C-D638FA15C237}"/>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62" name="Text Box 15">
          <a:extLst>
            <a:ext uri="{FF2B5EF4-FFF2-40B4-BE49-F238E27FC236}">
              <a16:creationId xmlns:a16="http://schemas.microsoft.com/office/drawing/2014/main" id="{A5FD03B3-EBFA-412E-A2E9-D353449332C0}"/>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63" name="Text Box 15">
          <a:extLst>
            <a:ext uri="{FF2B5EF4-FFF2-40B4-BE49-F238E27FC236}">
              <a16:creationId xmlns:a16="http://schemas.microsoft.com/office/drawing/2014/main" id="{17C7A022-25EC-47F2-AA70-957710E232E5}"/>
            </a:ext>
          </a:extLst>
        </xdr:cNvPr>
        <xdr:cNvSpPr txBox="1">
          <a:spLocks noChangeArrowheads="1"/>
        </xdr:cNvSpPr>
      </xdr:nvSpPr>
      <xdr:spPr bwMode="auto">
        <a:xfrm>
          <a:off x="6655254" y="78921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65" name="Text Box 15">
          <a:extLst>
            <a:ext uri="{FF2B5EF4-FFF2-40B4-BE49-F238E27FC236}">
              <a16:creationId xmlns:a16="http://schemas.microsoft.com/office/drawing/2014/main" id="{C4ECBE14-3252-4FE0-91AD-DC7D36852229}"/>
            </a:ext>
          </a:extLst>
        </xdr:cNvPr>
        <xdr:cNvSpPr txBox="1">
          <a:spLocks noChangeArrowheads="1"/>
        </xdr:cNvSpPr>
      </xdr:nvSpPr>
      <xdr:spPr bwMode="auto">
        <a:xfrm>
          <a:off x="6655254" y="48137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66" name="Text Box 15">
          <a:extLst>
            <a:ext uri="{FF2B5EF4-FFF2-40B4-BE49-F238E27FC236}">
              <a16:creationId xmlns:a16="http://schemas.microsoft.com/office/drawing/2014/main" id="{30FAA4B3-B0BB-41A0-9971-4D91EDA44B3E}"/>
            </a:ext>
          </a:extLst>
        </xdr:cNvPr>
        <xdr:cNvSpPr txBox="1">
          <a:spLocks noChangeArrowheads="1"/>
        </xdr:cNvSpPr>
      </xdr:nvSpPr>
      <xdr:spPr bwMode="auto">
        <a:xfrm>
          <a:off x="6655254" y="50314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67" name="Text Box 15">
          <a:extLst>
            <a:ext uri="{FF2B5EF4-FFF2-40B4-BE49-F238E27FC236}">
              <a16:creationId xmlns:a16="http://schemas.microsoft.com/office/drawing/2014/main" id="{DD9EDE6F-25CC-40CC-9849-1816B37A3F6D}"/>
            </a:ext>
          </a:extLst>
        </xdr:cNvPr>
        <xdr:cNvSpPr txBox="1">
          <a:spLocks noChangeArrowheads="1"/>
        </xdr:cNvSpPr>
      </xdr:nvSpPr>
      <xdr:spPr bwMode="auto">
        <a:xfrm>
          <a:off x="6655254" y="50314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68" name="Text Box 15">
          <a:extLst>
            <a:ext uri="{FF2B5EF4-FFF2-40B4-BE49-F238E27FC236}">
              <a16:creationId xmlns:a16="http://schemas.microsoft.com/office/drawing/2014/main" id="{4A86288D-7745-45D1-99B0-B347994F82CB}"/>
            </a:ext>
          </a:extLst>
        </xdr:cNvPr>
        <xdr:cNvSpPr txBox="1">
          <a:spLocks noChangeArrowheads="1"/>
        </xdr:cNvSpPr>
      </xdr:nvSpPr>
      <xdr:spPr bwMode="auto">
        <a:xfrm>
          <a:off x="6655254" y="52219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69" name="Text Box 15">
          <a:extLst>
            <a:ext uri="{FF2B5EF4-FFF2-40B4-BE49-F238E27FC236}">
              <a16:creationId xmlns:a16="http://schemas.microsoft.com/office/drawing/2014/main" id="{1D36214F-E25A-4DB0-9B35-7CD4081E5FED}"/>
            </a:ext>
          </a:extLst>
        </xdr:cNvPr>
        <xdr:cNvSpPr txBox="1">
          <a:spLocks noChangeArrowheads="1"/>
        </xdr:cNvSpPr>
      </xdr:nvSpPr>
      <xdr:spPr bwMode="auto">
        <a:xfrm>
          <a:off x="6655254" y="52219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70" name="Text Box 15">
          <a:extLst>
            <a:ext uri="{FF2B5EF4-FFF2-40B4-BE49-F238E27FC236}">
              <a16:creationId xmlns:a16="http://schemas.microsoft.com/office/drawing/2014/main" id="{8BA7B960-170D-4799-8F8B-AA5CF3831028}"/>
            </a:ext>
          </a:extLst>
        </xdr:cNvPr>
        <xdr:cNvSpPr txBox="1">
          <a:spLocks noChangeArrowheads="1"/>
        </xdr:cNvSpPr>
      </xdr:nvSpPr>
      <xdr:spPr bwMode="auto">
        <a:xfrm>
          <a:off x="6655254" y="54124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71" name="Text Box 15">
          <a:extLst>
            <a:ext uri="{FF2B5EF4-FFF2-40B4-BE49-F238E27FC236}">
              <a16:creationId xmlns:a16="http://schemas.microsoft.com/office/drawing/2014/main" id="{D2473497-3D6E-462D-9FF8-7045A9C24690}"/>
            </a:ext>
          </a:extLst>
        </xdr:cNvPr>
        <xdr:cNvSpPr txBox="1">
          <a:spLocks noChangeArrowheads="1"/>
        </xdr:cNvSpPr>
      </xdr:nvSpPr>
      <xdr:spPr bwMode="auto">
        <a:xfrm>
          <a:off x="6655254" y="54124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72" name="Text Box 15">
          <a:extLst>
            <a:ext uri="{FF2B5EF4-FFF2-40B4-BE49-F238E27FC236}">
              <a16:creationId xmlns:a16="http://schemas.microsoft.com/office/drawing/2014/main" id="{EF40D65A-B4E6-4C75-A5B1-B477DD55C162}"/>
            </a:ext>
          </a:extLst>
        </xdr:cNvPr>
        <xdr:cNvSpPr txBox="1">
          <a:spLocks noChangeArrowheads="1"/>
        </xdr:cNvSpPr>
      </xdr:nvSpPr>
      <xdr:spPr bwMode="auto">
        <a:xfrm>
          <a:off x="6655254" y="5415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73" name="Text Box 15">
          <a:extLst>
            <a:ext uri="{FF2B5EF4-FFF2-40B4-BE49-F238E27FC236}">
              <a16:creationId xmlns:a16="http://schemas.microsoft.com/office/drawing/2014/main" id="{32CC90D1-1C06-4063-AFC1-34734D88507F}"/>
            </a:ext>
          </a:extLst>
        </xdr:cNvPr>
        <xdr:cNvSpPr txBox="1">
          <a:spLocks noChangeArrowheads="1"/>
        </xdr:cNvSpPr>
      </xdr:nvSpPr>
      <xdr:spPr bwMode="auto">
        <a:xfrm>
          <a:off x="6655254" y="5415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74" name="Text Box 15">
          <a:extLst>
            <a:ext uri="{FF2B5EF4-FFF2-40B4-BE49-F238E27FC236}">
              <a16:creationId xmlns:a16="http://schemas.microsoft.com/office/drawing/2014/main" id="{95FC5DD0-5B92-40CC-93C9-2CD1B599EE87}"/>
            </a:ext>
          </a:extLst>
        </xdr:cNvPr>
        <xdr:cNvSpPr txBox="1">
          <a:spLocks noChangeArrowheads="1"/>
        </xdr:cNvSpPr>
      </xdr:nvSpPr>
      <xdr:spPr bwMode="auto">
        <a:xfrm>
          <a:off x="6655254" y="5415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75" name="Text Box 15">
          <a:extLst>
            <a:ext uri="{FF2B5EF4-FFF2-40B4-BE49-F238E27FC236}">
              <a16:creationId xmlns:a16="http://schemas.microsoft.com/office/drawing/2014/main" id="{E9EAB800-9248-4783-989F-6B9F4B6FF762}"/>
            </a:ext>
          </a:extLst>
        </xdr:cNvPr>
        <xdr:cNvSpPr txBox="1">
          <a:spLocks noChangeArrowheads="1"/>
        </xdr:cNvSpPr>
      </xdr:nvSpPr>
      <xdr:spPr bwMode="auto">
        <a:xfrm>
          <a:off x="6655254" y="5415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76" name="Text Box 15">
          <a:extLst>
            <a:ext uri="{FF2B5EF4-FFF2-40B4-BE49-F238E27FC236}">
              <a16:creationId xmlns:a16="http://schemas.microsoft.com/office/drawing/2014/main" id="{D4238DE7-35E5-4807-97C5-13995576DC9E}"/>
            </a:ext>
          </a:extLst>
        </xdr:cNvPr>
        <xdr:cNvSpPr txBox="1">
          <a:spLocks noChangeArrowheads="1"/>
        </xdr:cNvSpPr>
      </xdr:nvSpPr>
      <xdr:spPr bwMode="auto">
        <a:xfrm>
          <a:off x="6655254" y="5415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77" name="Text Box 15">
          <a:extLst>
            <a:ext uri="{FF2B5EF4-FFF2-40B4-BE49-F238E27FC236}">
              <a16:creationId xmlns:a16="http://schemas.microsoft.com/office/drawing/2014/main" id="{31785EB6-E867-438B-9ED9-72A41022ECC5}"/>
            </a:ext>
          </a:extLst>
        </xdr:cNvPr>
        <xdr:cNvSpPr txBox="1">
          <a:spLocks noChangeArrowheads="1"/>
        </xdr:cNvSpPr>
      </xdr:nvSpPr>
      <xdr:spPr bwMode="auto">
        <a:xfrm>
          <a:off x="6655254" y="5415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78" name="Text Box 15">
          <a:extLst>
            <a:ext uri="{FF2B5EF4-FFF2-40B4-BE49-F238E27FC236}">
              <a16:creationId xmlns:a16="http://schemas.microsoft.com/office/drawing/2014/main" id="{F520EFF3-6732-4F06-B383-2387CF492352}"/>
            </a:ext>
          </a:extLst>
        </xdr:cNvPr>
        <xdr:cNvSpPr txBox="1">
          <a:spLocks noChangeArrowheads="1"/>
        </xdr:cNvSpPr>
      </xdr:nvSpPr>
      <xdr:spPr bwMode="auto">
        <a:xfrm>
          <a:off x="6655254" y="541564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10</xdr:row>
      <xdr:rowOff>0</xdr:rowOff>
    </xdr:from>
    <xdr:ext cx="95250" cy="171450"/>
    <xdr:sp macro="" textlink="">
      <xdr:nvSpPr>
        <xdr:cNvPr id="1179" name="Text Box 16">
          <a:extLst>
            <a:ext uri="{FF2B5EF4-FFF2-40B4-BE49-F238E27FC236}">
              <a16:creationId xmlns:a16="http://schemas.microsoft.com/office/drawing/2014/main" id="{EF0DFD27-4584-4B48-ABB5-34E5BD5CF377}"/>
            </a:ext>
          </a:extLst>
        </xdr:cNvPr>
        <xdr:cNvSpPr txBox="1">
          <a:spLocks noChangeArrowheads="1"/>
        </xdr:cNvSpPr>
      </xdr:nvSpPr>
      <xdr:spPr bwMode="auto">
        <a:xfrm>
          <a:off x="6655254" y="3955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184" name="Text Box 16">
          <a:extLst>
            <a:ext uri="{FF2B5EF4-FFF2-40B4-BE49-F238E27FC236}">
              <a16:creationId xmlns:a16="http://schemas.microsoft.com/office/drawing/2014/main" id="{9FA899A6-F63B-41AE-9416-7C6E4AFAC352}"/>
            </a:ext>
          </a:extLst>
        </xdr:cNvPr>
        <xdr:cNvSpPr txBox="1">
          <a:spLocks noChangeArrowheads="1"/>
        </xdr:cNvSpPr>
      </xdr:nvSpPr>
      <xdr:spPr bwMode="auto">
        <a:xfrm>
          <a:off x="6655254" y="4308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185" name="Text Box 17">
          <a:extLst>
            <a:ext uri="{FF2B5EF4-FFF2-40B4-BE49-F238E27FC236}">
              <a16:creationId xmlns:a16="http://schemas.microsoft.com/office/drawing/2014/main" id="{8CC6A846-1350-4112-A777-0F72321BF297}"/>
            </a:ext>
          </a:extLst>
        </xdr:cNvPr>
        <xdr:cNvSpPr txBox="1">
          <a:spLocks noChangeArrowheads="1"/>
        </xdr:cNvSpPr>
      </xdr:nvSpPr>
      <xdr:spPr bwMode="auto">
        <a:xfrm>
          <a:off x="6655254" y="4308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186" name="Text Box 18">
          <a:extLst>
            <a:ext uri="{FF2B5EF4-FFF2-40B4-BE49-F238E27FC236}">
              <a16:creationId xmlns:a16="http://schemas.microsoft.com/office/drawing/2014/main" id="{3EB8EFF2-39AF-40F9-BB94-8152C605CC41}"/>
            </a:ext>
          </a:extLst>
        </xdr:cNvPr>
        <xdr:cNvSpPr txBox="1">
          <a:spLocks noChangeArrowheads="1"/>
        </xdr:cNvSpPr>
      </xdr:nvSpPr>
      <xdr:spPr bwMode="auto">
        <a:xfrm>
          <a:off x="6655254" y="4308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187" name="Text Box 19">
          <a:extLst>
            <a:ext uri="{FF2B5EF4-FFF2-40B4-BE49-F238E27FC236}">
              <a16:creationId xmlns:a16="http://schemas.microsoft.com/office/drawing/2014/main" id="{8958E14D-51EA-4C0E-BA9E-84B47A541567}"/>
            </a:ext>
          </a:extLst>
        </xdr:cNvPr>
        <xdr:cNvSpPr txBox="1">
          <a:spLocks noChangeArrowheads="1"/>
        </xdr:cNvSpPr>
      </xdr:nvSpPr>
      <xdr:spPr bwMode="auto">
        <a:xfrm>
          <a:off x="6655254" y="4308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88" name="Text Box 15">
          <a:extLst>
            <a:ext uri="{FF2B5EF4-FFF2-40B4-BE49-F238E27FC236}">
              <a16:creationId xmlns:a16="http://schemas.microsoft.com/office/drawing/2014/main" id="{B5097039-8BBF-4775-B84B-3B006A724615}"/>
            </a:ext>
          </a:extLst>
        </xdr:cNvPr>
        <xdr:cNvSpPr txBox="1">
          <a:spLocks noChangeArrowheads="1"/>
        </xdr:cNvSpPr>
      </xdr:nvSpPr>
      <xdr:spPr bwMode="auto">
        <a:xfrm>
          <a:off x="6655254" y="48137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189" name="Text Box 15">
          <a:extLst>
            <a:ext uri="{FF2B5EF4-FFF2-40B4-BE49-F238E27FC236}">
              <a16:creationId xmlns:a16="http://schemas.microsoft.com/office/drawing/2014/main" id="{7D2D6551-8F95-43A4-998B-760264B83A46}"/>
            </a:ext>
          </a:extLst>
        </xdr:cNvPr>
        <xdr:cNvSpPr txBox="1">
          <a:spLocks noChangeArrowheads="1"/>
        </xdr:cNvSpPr>
      </xdr:nvSpPr>
      <xdr:spPr bwMode="auto">
        <a:xfrm>
          <a:off x="6655254" y="56029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191" name="Text Box 16">
          <a:extLst>
            <a:ext uri="{FF2B5EF4-FFF2-40B4-BE49-F238E27FC236}">
              <a16:creationId xmlns:a16="http://schemas.microsoft.com/office/drawing/2014/main" id="{F5E015B6-2685-4659-BBC7-CD11DADD7CB7}"/>
            </a:ext>
          </a:extLst>
        </xdr:cNvPr>
        <xdr:cNvSpPr txBox="1">
          <a:spLocks noChangeArrowheads="1"/>
        </xdr:cNvSpPr>
      </xdr:nvSpPr>
      <xdr:spPr bwMode="auto">
        <a:xfrm>
          <a:off x="3079750"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192" name="Text Box 17">
          <a:extLst>
            <a:ext uri="{FF2B5EF4-FFF2-40B4-BE49-F238E27FC236}">
              <a16:creationId xmlns:a16="http://schemas.microsoft.com/office/drawing/2014/main" id="{BA07460D-6677-4500-81AE-49833B66D961}"/>
            </a:ext>
          </a:extLst>
        </xdr:cNvPr>
        <xdr:cNvSpPr txBox="1">
          <a:spLocks noChangeArrowheads="1"/>
        </xdr:cNvSpPr>
      </xdr:nvSpPr>
      <xdr:spPr bwMode="auto">
        <a:xfrm>
          <a:off x="3079750"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193" name="Text Box 18">
          <a:extLst>
            <a:ext uri="{FF2B5EF4-FFF2-40B4-BE49-F238E27FC236}">
              <a16:creationId xmlns:a16="http://schemas.microsoft.com/office/drawing/2014/main" id="{8701CAA4-9777-459F-A885-808F70E83C2D}"/>
            </a:ext>
          </a:extLst>
        </xdr:cNvPr>
        <xdr:cNvSpPr txBox="1">
          <a:spLocks noChangeArrowheads="1"/>
        </xdr:cNvSpPr>
      </xdr:nvSpPr>
      <xdr:spPr bwMode="auto">
        <a:xfrm>
          <a:off x="3079750"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194" name="Text Box 19">
          <a:extLst>
            <a:ext uri="{FF2B5EF4-FFF2-40B4-BE49-F238E27FC236}">
              <a16:creationId xmlns:a16="http://schemas.microsoft.com/office/drawing/2014/main" id="{B5F8E599-4DD0-447C-888F-29E8A2A813C1}"/>
            </a:ext>
          </a:extLst>
        </xdr:cNvPr>
        <xdr:cNvSpPr txBox="1">
          <a:spLocks noChangeArrowheads="1"/>
        </xdr:cNvSpPr>
      </xdr:nvSpPr>
      <xdr:spPr bwMode="auto">
        <a:xfrm>
          <a:off x="3079750"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435713"/>
    <xdr:sp macro="" textlink="">
      <xdr:nvSpPr>
        <xdr:cNvPr id="1195" name="Text Box 15">
          <a:extLst>
            <a:ext uri="{FF2B5EF4-FFF2-40B4-BE49-F238E27FC236}">
              <a16:creationId xmlns:a16="http://schemas.microsoft.com/office/drawing/2014/main" id="{F210B150-3403-40FD-92D9-0F6559C580E3}"/>
            </a:ext>
          </a:extLst>
        </xdr:cNvPr>
        <xdr:cNvSpPr txBox="1">
          <a:spLocks noChangeArrowheads="1"/>
        </xdr:cNvSpPr>
      </xdr:nvSpPr>
      <xdr:spPr bwMode="auto">
        <a:xfrm>
          <a:off x="3079750" y="4479925"/>
          <a:ext cx="95250" cy="4357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196" name="Text Box 16">
          <a:extLst>
            <a:ext uri="{FF2B5EF4-FFF2-40B4-BE49-F238E27FC236}">
              <a16:creationId xmlns:a16="http://schemas.microsoft.com/office/drawing/2014/main" id="{810632F6-DE25-4FB3-9B92-0B873C71C50F}"/>
            </a:ext>
          </a:extLst>
        </xdr:cNvPr>
        <xdr:cNvSpPr txBox="1">
          <a:spLocks noChangeArrowheads="1"/>
        </xdr:cNvSpPr>
      </xdr:nvSpPr>
      <xdr:spPr bwMode="auto">
        <a:xfrm>
          <a:off x="307975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197" name="Text Box 17">
          <a:extLst>
            <a:ext uri="{FF2B5EF4-FFF2-40B4-BE49-F238E27FC236}">
              <a16:creationId xmlns:a16="http://schemas.microsoft.com/office/drawing/2014/main" id="{2B51B03E-5B1C-40CB-BDF9-2B73EB40AA11}"/>
            </a:ext>
          </a:extLst>
        </xdr:cNvPr>
        <xdr:cNvSpPr txBox="1">
          <a:spLocks noChangeArrowheads="1"/>
        </xdr:cNvSpPr>
      </xdr:nvSpPr>
      <xdr:spPr bwMode="auto">
        <a:xfrm>
          <a:off x="307975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198" name="Text Box 18">
          <a:extLst>
            <a:ext uri="{FF2B5EF4-FFF2-40B4-BE49-F238E27FC236}">
              <a16:creationId xmlns:a16="http://schemas.microsoft.com/office/drawing/2014/main" id="{F51F4477-0644-4457-83BA-8B54F1A06483}"/>
            </a:ext>
          </a:extLst>
        </xdr:cNvPr>
        <xdr:cNvSpPr txBox="1">
          <a:spLocks noChangeArrowheads="1"/>
        </xdr:cNvSpPr>
      </xdr:nvSpPr>
      <xdr:spPr bwMode="auto">
        <a:xfrm>
          <a:off x="307975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199" name="Text Box 19">
          <a:extLst>
            <a:ext uri="{FF2B5EF4-FFF2-40B4-BE49-F238E27FC236}">
              <a16:creationId xmlns:a16="http://schemas.microsoft.com/office/drawing/2014/main" id="{576CE2D9-A4BB-429F-918D-FA013111D680}"/>
            </a:ext>
          </a:extLst>
        </xdr:cNvPr>
        <xdr:cNvSpPr txBox="1">
          <a:spLocks noChangeArrowheads="1"/>
        </xdr:cNvSpPr>
      </xdr:nvSpPr>
      <xdr:spPr bwMode="auto">
        <a:xfrm>
          <a:off x="307975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1034143</xdr:colOff>
      <xdr:row>87</xdr:row>
      <xdr:rowOff>0</xdr:rowOff>
    </xdr:from>
    <xdr:ext cx="95250" cy="213632"/>
    <xdr:sp macro="" textlink="">
      <xdr:nvSpPr>
        <xdr:cNvPr id="1200" name="Text Box 15">
          <a:extLst>
            <a:ext uri="{FF2B5EF4-FFF2-40B4-BE49-F238E27FC236}">
              <a16:creationId xmlns:a16="http://schemas.microsoft.com/office/drawing/2014/main" id="{DC07CB1F-8C75-4E67-840E-C03B87F635F7}"/>
            </a:ext>
          </a:extLst>
        </xdr:cNvPr>
        <xdr:cNvSpPr txBox="1">
          <a:spLocks noChangeArrowheads="1"/>
        </xdr:cNvSpPr>
      </xdr:nvSpPr>
      <xdr:spPr bwMode="auto">
        <a:xfrm>
          <a:off x="3999593" y="48046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01" name="Text Box 16">
          <a:extLst>
            <a:ext uri="{FF2B5EF4-FFF2-40B4-BE49-F238E27FC236}">
              <a16:creationId xmlns:a16="http://schemas.microsoft.com/office/drawing/2014/main" id="{49AD467E-FFDB-46C6-AAEA-C69629B62624}"/>
            </a:ext>
          </a:extLst>
        </xdr:cNvPr>
        <xdr:cNvSpPr txBox="1">
          <a:spLocks noChangeArrowheads="1"/>
        </xdr:cNvSpPr>
      </xdr:nvSpPr>
      <xdr:spPr bwMode="auto">
        <a:xfrm>
          <a:off x="3079750" y="5016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02" name="Text Box 17">
          <a:extLst>
            <a:ext uri="{FF2B5EF4-FFF2-40B4-BE49-F238E27FC236}">
              <a16:creationId xmlns:a16="http://schemas.microsoft.com/office/drawing/2014/main" id="{5580BFD5-EF7B-4D57-8C09-E96545D3BB17}"/>
            </a:ext>
          </a:extLst>
        </xdr:cNvPr>
        <xdr:cNvSpPr txBox="1">
          <a:spLocks noChangeArrowheads="1"/>
        </xdr:cNvSpPr>
      </xdr:nvSpPr>
      <xdr:spPr bwMode="auto">
        <a:xfrm>
          <a:off x="3079750" y="5016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03" name="Text Box 18">
          <a:extLst>
            <a:ext uri="{FF2B5EF4-FFF2-40B4-BE49-F238E27FC236}">
              <a16:creationId xmlns:a16="http://schemas.microsoft.com/office/drawing/2014/main" id="{FF57D588-3408-441A-939E-CFAD6B57EC4E}"/>
            </a:ext>
          </a:extLst>
        </xdr:cNvPr>
        <xdr:cNvSpPr txBox="1">
          <a:spLocks noChangeArrowheads="1"/>
        </xdr:cNvSpPr>
      </xdr:nvSpPr>
      <xdr:spPr bwMode="auto">
        <a:xfrm>
          <a:off x="3079750" y="5016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04" name="Text Box 19">
          <a:extLst>
            <a:ext uri="{FF2B5EF4-FFF2-40B4-BE49-F238E27FC236}">
              <a16:creationId xmlns:a16="http://schemas.microsoft.com/office/drawing/2014/main" id="{CDDDD99A-D610-4238-98E0-2481A568596B}"/>
            </a:ext>
          </a:extLst>
        </xdr:cNvPr>
        <xdr:cNvSpPr txBox="1">
          <a:spLocks noChangeArrowheads="1"/>
        </xdr:cNvSpPr>
      </xdr:nvSpPr>
      <xdr:spPr bwMode="auto">
        <a:xfrm>
          <a:off x="3079750" y="5016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205" name="Text Box 16">
          <a:extLst>
            <a:ext uri="{FF2B5EF4-FFF2-40B4-BE49-F238E27FC236}">
              <a16:creationId xmlns:a16="http://schemas.microsoft.com/office/drawing/2014/main" id="{DA404171-279E-41AA-8B69-45953FD50D9F}"/>
            </a:ext>
          </a:extLst>
        </xdr:cNvPr>
        <xdr:cNvSpPr txBox="1">
          <a:spLocks noChangeArrowheads="1"/>
        </xdr:cNvSpPr>
      </xdr:nvSpPr>
      <xdr:spPr bwMode="auto">
        <a:xfrm>
          <a:off x="7585075"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206" name="Text Box 17">
          <a:extLst>
            <a:ext uri="{FF2B5EF4-FFF2-40B4-BE49-F238E27FC236}">
              <a16:creationId xmlns:a16="http://schemas.microsoft.com/office/drawing/2014/main" id="{BD8EA4B0-19B9-4067-9769-CA842CAD4588}"/>
            </a:ext>
          </a:extLst>
        </xdr:cNvPr>
        <xdr:cNvSpPr txBox="1">
          <a:spLocks noChangeArrowheads="1"/>
        </xdr:cNvSpPr>
      </xdr:nvSpPr>
      <xdr:spPr bwMode="auto">
        <a:xfrm>
          <a:off x="7585075"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207" name="Text Box 18">
          <a:extLst>
            <a:ext uri="{FF2B5EF4-FFF2-40B4-BE49-F238E27FC236}">
              <a16:creationId xmlns:a16="http://schemas.microsoft.com/office/drawing/2014/main" id="{3880985D-91B4-4869-9BEF-AACF0370E5C0}"/>
            </a:ext>
          </a:extLst>
        </xdr:cNvPr>
        <xdr:cNvSpPr txBox="1">
          <a:spLocks noChangeArrowheads="1"/>
        </xdr:cNvSpPr>
      </xdr:nvSpPr>
      <xdr:spPr bwMode="auto">
        <a:xfrm>
          <a:off x="7585075"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208" name="Text Box 19">
          <a:extLst>
            <a:ext uri="{FF2B5EF4-FFF2-40B4-BE49-F238E27FC236}">
              <a16:creationId xmlns:a16="http://schemas.microsoft.com/office/drawing/2014/main" id="{B8E10A15-9196-43D7-BC4D-94D413D0D320}"/>
            </a:ext>
          </a:extLst>
        </xdr:cNvPr>
        <xdr:cNvSpPr txBox="1">
          <a:spLocks noChangeArrowheads="1"/>
        </xdr:cNvSpPr>
      </xdr:nvSpPr>
      <xdr:spPr bwMode="auto">
        <a:xfrm>
          <a:off x="7585075"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442269"/>
    <xdr:sp macro="" textlink="">
      <xdr:nvSpPr>
        <xdr:cNvPr id="1209" name="Text Box 15">
          <a:extLst>
            <a:ext uri="{FF2B5EF4-FFF2-40B4-BE49-F238E27FC236}">
              <a16:creationId xmlns:a16="http://schemas.microsoft.com/office/drawing/2014/main" id="{126AD24F-DFE8-483E-B704-911259753522}"/>
            </a:ext>
          </a:extLst>
        </xdr:cNvPr>
        <xdr:cNvSpPr txBox="1">
          <a:spLocks noChangeArrowheads="1"/>
        </xdr:cNvSpPr>
      </xdr:nvSpPr>
      <xdr:spPr bwMode="auto">
        <a:xfrm>
          <a:off x="7585075" y="447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210" name="Text Box 16">
          <a:extLst>
            <a:ext uri="{FF2B5EF4-FFF2-40B4-BE49-F238E27FC236}">
              <a16:creationId xmlns:a16="http://schemas.microsoft.com/office/drawing/2014/main" id="{E6B18F7C-932C-42D3-A980-FF323729BAB5}"/>
            </a:ext>
          </a:extLst>
        </xdr:cNvPr>
        <xdr:cNvSpPr txBox="1">
          <a:spLocks noChangeArrowheads="1"/>
        </xdr:cNvSpPr>
      </xdr:nvSpPr>
      <xdr:spPr bwMode="auto">
        <a:xfrm>
          <a:off x="7585075"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211" name="Text Box 17">
          <a:extLst>
            <a:ext uri="{FF2B5EF4-FFF2-40B4-BE49-F238E27FC236}">
              <a16:creationId xmlns:a16="http://schemas.microsoft.com/office/drawing/2014/main" id="{E7318D3A-A30F-4C55-861F-265F474DBB8F}"/>
            </a:ext>
          </a:extLst>
        </xdr:cNvPr>
        <xdr:cNvSpPr txBox="1">
          <a:spLocks noChangeArrowheads="1"/>
        </xdr:cNvSpPr>
      </xdr:nvSpPr>
      <xdr:spPr bwMode="auto">
        <a:xfrm>
          <a:off x="7585075"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212" name="Text Box 18">
          <a:extLst>
            <a:ext uri="{FF2B5EF4-FFF2-40B4-BE49-F238E27FC236}">
              <a16:creationId xmlns:a16="http://schemas.microsoft.com/office/drawing/2014/main" id="{4B6F9A9E-156D-4410-8AAE-8C36176D98AA}"/>
            </a:ext>
          </a:extLst>
        </xdr:cNvPr>
        <xdr:cNvSpPr txBox="1">
          <a:spLocks noChangeArrowheads="1"/>
        </xdr:cNvSpPr>
      </xdr:nvSpPr>
      <xdr:spPr bwMode="auto">
        <a:xfrm>
          <a:off x="7585075"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213" name="Text Box 19">
          <a:extLst>
            <a:ext uri="{FF2B5EF4-FFF2-40B4-BE49-F238E27FC236}">
              <a16:creationId xmlns:a16="http://schemas.microsoft.com/office/drawing/2014/main" id="{FA0C7531-F050-4481-B9E8-3B2F2A38A144}"/>
            </a:ext>
          </a:extLst>
        </xdr:cNvPr>
        <xdr:cNvSpPr txBox="1">
          <a:spLocks noChangeArrowheads="1"/>
        </xdr:cNvSpPr>
      </xdr:nvSpPr>
      <xdr:spPr bwMode="auto">
        <a:xfrm>
          <a:off x="7585075"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214" name="Text Box 15">
          <a:extLst>
            <a:ext uri="{FF2B5EF4-FFF2-40B4-BE49-F238E27FC236}">
              <a16:creationId xmlns:a16="http://schemas.microsoft.com/office/drawing/2014/main" id="{3A05A8EE-0767-45A6-92AF-B759BC49C254}"/>
            </a:ext>
          </a:extLst>
        </xdr:cNvPr>
        <xdr:cNvSpPr txBox="1">
          <a:spLocks noChangeArrowheads="1"/>
        </xdr:cNvSpPr>
      </xdr:nvSpPr>
      <xdr:spPr bwMode="auto">
        <a:xfrm>
          <a:off x="7585075" y="4981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215" name="Text Box 16">
          <a:extLst>
            <a:ext uri="{FF2B5EF4-FFF2-40B4-BE49-F238E27FC236}">
              <a16:creationId xmlns:a16="http://schemas.microsoft.com/office/drawing/2014/main" id="{0E7369C3-AC1F-4E7C-BCEF-56C1343F2301}"/>
            </a:ext>
          </a:extLst>
        </xdr:cNvPr>
        <xdr:cNvSpPr txBox="1">
          <a:spLocks noChangeArrowheads="1"/>
        </xdr:cNvSpPr>
      </xdr:nvSpPr>
      <xdr:spPr bwMode="auto">
        <a:xfrm>
          <a:off x="7585075" y="5016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216" name="Text Box 17">
          <a:extLst>
            <a:ext uri="{FF2B5EF4-FFF2-40B4-BE49-F238E27FC236}">
              <a16:creationId xmlns:a16="http://schemas.microsoft.com/office/drawing/2014/main" id="{2C231655-1730-4C9C-A555-667B4C718DAF}"/>
            </a:ext>
          </a:extLst>
        </xdr:cNvPr>
        <xdr:cNvSpPr txBox="1">
          <a:spLocks noChangeArrowheads="1"/>
        </xdr:cNvSpPr>
      </xdr:nvSpPr>
      <xdr:spPr bwMode="auto">
        <a:xfrm>
          <a:off x="7585075" y="5016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217" name="Text Box 18">
          <a:extLst>
            <a:ext uri="{FF2B5EF4-FFF2-40B4-BE49-F238E27FC236}">
              <a16:creationId xmlns:a16="http://schemas.microsoft.com/office/drawing/2014/main" id="{70039FA0-365C-4B03-AE1E-AE26222BF016}"/>
            </a:ext>
          </a:extLst>
        </xdr:cNvPr>
        <xdr:cNvSpPr txBox="1">
          <a:spLocks noChangeArrowheads="1"/>
        </xdr:cNvSpPr>
      </xdr:nvSpPr>
      <xdr:spPr bwMode="auto">
        <a:xfrm>
          <a:off x="7585075" y="5016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218" name="Text Box 19">
          <a:extLst>
            <a:ext uri="{FF2B5EF4-FFF2-40B4-BE49-F238E27FC236}">
              <a16:creationId xmlns:a16="http://schemas.microsoft.com/office/drawing/2014/main" id="{278B0159-6FA7-4A6D-A52E-28B42899FFA5}"/>
            </a:ext>
          </a:extLst>
        </xdr:cNvPr>
        <xdr:cNvSpPr txBox="1">
          <a:spLocks noChangeArrowheads="1"/>
        </xdr:cNvSpPr>
      </xdr:nvSpPr>
      <xdr:spPr bwMode="auto">
        <a:xfrm>
          <a:off x="7585075" y="5016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219" name="Text Box 16">
          <a:extLst>
            <a:ext uri="{FF2B5EF4-FFF2-40B4-BE49-F238E27FC236}">
              <a16:creationId xmlns:a16="http://schemas.microsoft.com/office/drawing/2014/main" id="{F3082E46-C681-48C8-8FE9-82D599BE1035}"/>
            </a:ext>
          </a:extLst>
        </xdr:cNvPr>
        <xdr:cNvSpPr txBox="1">
          <a:spLocks noChangeArrowheads="1"/>
        </xdr:cNvSpPr>
      </xdr:nvSpPr>
      <xdr:spPr bwMode="auto">
        <a:xfrm>
          <a:off x="45656500"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220" name="Text Box 17">
          <a:extLst>
            <a:ext uri="{FF2B5EF4-FFF2-40B4-BE49-F238E27FC236}">
              <a16:creationId xmlns:a16="http://schemas.microsoft.com/office/drawing/2014/main" id="{F317EAF5-EC7B-4FA7-9B9A-F85ABBE8AC08}"/>
            </a:ext>
          </a:extLst>
        </xdr:cNvPr>
        <xdr:cNvSpPr txBox="1">
          <a:spLocks noChangeArrowheads="1"/>
        </xdr:cNvSpPr>
      </xdr:nvSpPr>
      <xdr:spPr bwMode="auto">
        <a:xfrm>
          <a:off x="45656500"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221" name="Text Box 18">
          <a:extLst>
            <a:ext uri="{FF2B5EF4-FFF2-40B4-BE49-F238E27FC236}">
              <a16:creationId xmlns:a16="http://schemas.microsoft.com/office/drawing/2014/main" id="{B4C2A483-1CDE-49F1-87A4-9B62BC5EE7FC}"/>
            </a:ext>
          </a:extLst>
        </xdr:cNvPr>
        <xdr:cNvSpPr txBox="1">
          <a:spLocks noChangeArrowheads="1"/>
        </xdr:cNvSpPr>
      </xdr:nvSpPr>
      <xdr:spPr bwMode="auto">
        <a:xfrm>
          <a:off x="45656500"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222" name="Text Box 19">
          <a:extLst>
            <a:ext uri="{FF2B5EF4-FFF2-40B4-BE49-F238E27FC236}">
              <a16:creationId xmlns:a16="http://schemas.microsoft.com/office/drawing/2014/main" id="{AA42C23B-5D2A-4EB5-A8ED-BC0FD08BFDFB}"/>
            </a:ext>
          </a:extLst>
        </xdr:cNvPr>
        <xdr:cNvSpPr txBox="1">
          <a:spLocks noChangeArrowheads="1"/>
        </xdr:cNvSpPr>
      </xdr:nvSpPr>
      <xdr:spPr bwMode="auto">
        <a:xfrm>
          <a:off x="45656500"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442269"/>
    <xdr:sp macro="" textlink="">
      <xdr:nvSpPr>
        <xdr:cNvPr id="1223" name="Text Box 15">
          <a:extLst>
            <a:ext uri="{FF2B5EF4-FFF2-40B4-BE49-F238E27FC236}">
              <a16:creationId xmlns:a16="http://schemas.microsoft.com/office/drawing/2014/main" id="{EA3325E1-174B-4507-8A4E-3DF09BEF1E3F}"/>
            </a:ext>
          </a:extLst>
        </xdr:cNvPr>
        <xdr:cNvSpPr txBox="1">
          <a:spLocks noChangeArrowheads="1"/>
        </xdr:cNvSpPr>
      </xdr:nvSpPr>
      <xdr:spPr bwMode="auto">
        <a:xfrm>
          <a:off x="45656500" y="447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224" name="Text Box 16">
          <a:extLst>
            <a:ext uri="{FF2B5EF4-FFF2-40B4-BE49-F238E27FC236}">
              <a16:creationId xmlns:a16="http://schemas.microsoft.com/office/drawing/2014/main" id="{65023353-0F6B-4625-857D-C07B93242D9F}"/>
            </a:ext>
          </a:extLst>
        </xdr:cNvPr>
        <xdr:cNvSpPr txBox="1">
          <a:spLocks noChangeArrowheads="1"/>
        </xdr:cNvSpPr>
      </xdr:nvSpPr>
      <xdr:spPr bwMode="auto">
        <a:xfrm>
          <a:off x="4565650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225" name="Text Box 17">
          <a:extLst>
            <a:ext uri="{FF2B5EF4-FFF2-40B4-BE49-F238E27FC236}">
              <a16:creationId xmlns:a16="http://schemas.microsoft.com/office/drawing/2014/main" id="{F6CD3BF1-8EA9-4962-AD01-8CD9C6FD136A}"/>
            </a:ext>
          </a:extLst>
        </xdr:cNvPr>
        <xdr:cNvSpPr txBox="1">
          <a:spLocks noChangeArrowheads="1"/>
        </xdr:cNvSpPr>
      </xdr:nvSpPr>
      <xdr:spPr bwMode="auto">
        <a:xfrm>
          <a:off x="4565650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226" name="Text Box 18">
          <a:extLst>
            <a:ext uri="{FF2B5EF4-FFF2-40B4-BE49-F238E27FC236}">
              <a16:creationId xmlns:a16="http://schemas.microsoft.com/office/drawing/2014/main" id="{C539417E-7403-41B9-9DB5-3CD458A74716}"/>
            </a:ext>
          </a:extLst>
        </xdr:cNvPr>
        <xdr:cNvSpPr txBox="1">
          <a:spLocks noChangeArrowheads="1"/>
        </xdr:cNvSpPr>
      </xdr:nvSpPr>
      <xdr:spPr bwMode="auto">
        <a:xfrm>
          <a:off x="4565650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227" name="Text Box 19">
          <a:extLst>
            <a:ext uri="{FF2B5EF4-FFF2-40B4-BE49-F238E27FC236}">
              <a16:creationId xmlns:a16="http://schemas.microsoft.com/office/drawing/2014/main" id="{A2BE5131-E606-41A8-AAE6-C2B4BFA5676B}"/>
            </a:ext>
          </a:extLst>
        </xdr:cNvPr>
        <xdr:cNvSpPr txBox="1">
          <a:spLocks noChangeArrowheads="1"/>
        </xdr:cNvSpPr>
      </xdr:nvSpPr>
      <xdr:spPr bwMode="auto">
        <a:xfrm>
          <a:off x="4565650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213632"/>
    <xdr:sp macro="" textlink="">
      <xdr:nvSpPr>
        <xdr:cNvPr id="1228" name="Text Box 15">
          <a:extLst>
            <a:ext uri="{FF2B5EF4-FFF2-40B4-BE49-F238E27FC236}">
              <a16:creationId xmlns:a16="http://schemas.microsoft.com/office/drawing/2014/main" id="{A9791EE7-D35C-4193-8CE9-73FDD55080A1}"/>
            </a:ext>
          </a:extLst>
        </xdr:cNvPr>
        <xdr:cNvSpPr txBox="1">
          <a:spLocks noChangeArrowheads="1"/>
        </xdr:cNvSpPr>
      </xdr:nvSpPr>
      <xdr:spPr bwMode="auto">
        <a:xfrm>
          <a:off x="45656500" y="4981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229" name="Text Box 16">
          <a:extLst>
            <a:ext uri="{FF2B5EF4-FFF2-40B4-BE49-F238E27FC236}">
              <a16:creationId xmlns:a16="http://schemas.microsoft.com/office/drawing/2014/main" id="{42A64549-D733-4CF2-953A-574085B2C501}"/>
            </a:ext>
          </a:extLst>
        </xdr:cNvPr>
        <xdr:cNvSpPr txBox="1">
          <a:spLocks noChangeArrowheads="1"/>
        </xdr:cNvSpPr>
      </xdr:nvSpPr>
      <xdr:spPr bwMode="auto">
        <a:xfrm>
          <a:off x="45656500" y="5016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230" name="Text Box 17">
          <a:extLst>
            <a:ext uri="{FF2B5EF4-FFF2-40B4-BE49-F238E27FC236}">
              <a16:creationId xmlns:a16="http://schemas.microsoft.com/office/drawing/2014/main" id="{6E7586D1-8E3D-40C5-800D-A1B547010B78}"/>
            </a:ext>
          </a:extLst>
        </xdr:cNvPr>
        <xdr:cNvSpPr txBox="1">
          <a:spLocks noChangeArrowheads="1"/>
        </xdr:cNvSpPr>
      </xdr:nvSpPr>
      <xdr:spPr bwMode="auto">
        <a:xfrm>
          <a:off x="45656500" y="5016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231" name="Text Box 18">
          <a:extLst>
            <a:ext uri="{FF2B5EF4-FFF2-40B4-BE49-F238E27FC236}">
              <a16:creationId xmlns:a16="http://schemas.microsoft.com/office/drawing/2014/main" id="{6FCA5B08-65FC-45C6-9A25-3635C5C81F60}"/>
            </a:ext>
          </a:extLst>
        </xdr:cNvPr>
        <xdr:cNvSpPr txBox="1">
          <a:spLocks noChangeArrowheads="1"/>
        </xdr:cNvSpPr>
      </xdr:nvSpPr>
      <xdr:spPr bwMode="auto">
        <a:xfrm>
          <a:off x="45656500" y="5016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232" name="Text Box 19">
          <a:extLst>
            <a:ext uri="{FF2B5EF4-FFF2-40B4-BE49-F238E27FC236}">
              <a16:creationId xmlns:a16="http://schemas.microsoft.com/office/drawing/2014/main" id="{B8763420-5963-4F45-8FC3-51EC764A1FC5}"/>
            </a:ext>
          </a:extLst>
        </xdr:cNvPr>
        <xdr:cNvSpPr txBox="1">
          <a:spLocks noChangeArrowheads="1"/>
        </xdr:cNvSpPr>
      </xdr:nvSpPr>
      <xdr:spPr bwMode="auto">
        <a:xfrm>
          <a:off x="45656500" y="5016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33" name="Text Box 16">
          <a:extLst>
            <a:ext uri="{FF2B5EF4-FFF2-40B4-BE49-F238E27FC236}">
              <a16:creationId xmlns:a16="http://schemas.microsoft.com/office/drawing/2014/main" id="{6FA41DCB-6030-478C-87FC-6EDF562B20FA}"/>
            </a:ext>
          </a:extLst>
        </xdr:cNvPr>
        <xdr:cNvSpPr txBox="1">
          <a:spLocks noChangeArrowheads="1"/>
        </xdr:cNvSpPr>
      </xdr:nvSpPr>
      <xdr:spPr bwMode="auto">
        <a:xfrm>
          <a:off x="3079750" y="5016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34" name="Text Box 17">
          <a:extLst>
            <a:ext uri="{FF2B5EF4-FFF2-40B4-BE49-F238E27FC236}">
              <a16:creationId xmlns:a16="http://schemas.microsoft.com/office/drawing/2014/main" id="{1172754F-B34C-4D0A-8CDB-0296231C9B42}"/>
            </a:ext>
          </a:extLst>
        </xdr:cNvPr>
        <xdr:cNvSpPr txBox="1">
          <a:spLocks noChangeArrowheads="1"/>
        </xdr:cNvSpPr>
      </xdr:nvSpPr>
      <xdr:spPr bwMode="auto">
        <a:xfrm>
          <a:off x="3079750" y="5016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35" name="Text Box 18">
          <a:extLst>
            <a:ext uri="{FF2B5EF4-FFF2-40B4-BE49-F238E27FC236}">
              <a16:creationId xmlns:a16="http://schemas.microsoft.com/office/drawing/2014/main" id="{C4DCA4A0-D0A9-4FAC-B49E-494B57C4E66B}"/>
            </a:ext>
          </a:extLst>
        </xdr:cNvPr>
        <xdr:cNvSpPr txBox="1">
          <a:spLocks noChangeArrowheads="1"/>
        </xdr:cNvSpPr>
      </xdr:nvSpPr>
      <xdr:spPr bwMode="auto">
        <a:xfrm>
          <a:off x="3079750" y="5016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36" name="Text Box 19">
          <a:extLst>
            <a:ext uri="{FF2B5EF4-FFF2-40B4-BE49-F238E27FC236}">
              <a16:creationId xmlns:a16="http://schemas.microsoft.com/office/drawing/2014/main" id="{56FE16EF-C137-4677-838A-42723799D217}"/>
            </a:ext>
          </a:extLst>
        </xdr:cNvPr>
        <xdr:cNvSpPr txBox="1">
          <a:spLocks noChangeArrowheads="1"/>
        </xdr:cNvSpPr>
      </xdr:nvSpPr>
      <xdr:spPr bwMode="auto">
        <a:xfrm>
          <a:off x="3079750" y="5016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444014"/>
    <xdr:sp macro="" textlink="">
      <xdr:nvSpPr>
        <xdr:cNvPr id="1237" name="Text Box 15">
          <a:extLst>
            <a:ext uri="{FF2B5EF4-FFF2-40B4-BE49-F238E27FC236}">
              <a16:creationId xmlns:a16="http://schemas.microsoft.com/office/drawing/2014/main" id="{734BFBC8-F5FD-4767-9D38-930E00685F0B}"/>
            </a:ext>
          </a:extLst>
        </xdr:cNvPr>
        <xdr:cNvSpPr txBox="1">
          <a:spLocks noChangeArrowheads="1"/>
        </xdr:cNvSpPr>
      </xdr:nvSpPr>
      <xdr:spPr bwMode="auto">
        <a:xfrm>
          <a:off x="3079750" y="40925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238" name="Text Box 15">
          <a:extLst>
            <a:ext uri="{FF2B5EF4-FFF2-40B4-BE49-F238E27FC236}">
              <a16:creationId xmlns:a16="http://schemas.microsoft.com/office/drawing/2014/main" id="{BFB75829-F1D2-4D2A-BD4A-16DD224B5F83}"/>
            </a:ext>
          </a:extLst>
        </xdr:cNvPr>
        <xdr:cNvSpPr txBox="1">
          <a:spLocks noChangeArrowheads="1"/>
        </xdr:cNvSpPr>
      </xdr:nvSpPr>
      <xdr:spPr bwMode="auto">
        <a:xfrm>
          <a:off x="3079750" y="4981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39" name="Text Box 16">
          <a:extLst>
            <a:ext uri="{FF2B5EF4-FFF2-40B4-BE49-F238E27FC236}">
              <a16:creationId xmlns:a16="http://schemas.microsoft.com/office/drawing/2014/main" id="{5AD8D121-4FE8-42DE-A5A0-485B124C0BCF}"/>
            </a:ext>
          </a:extLst>
        </xdr:cNvPr>
        <xdr:cNvSpPr txBox="1">
          <a:spLocks noChangeArrowheads="1"/>
        </xdr:cNvSpPr>
      </xdr:nvSpPr>
      <xdr:spPr bwMode="auto">
        <a:xfrm>
          <a:off x="3079750"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40" name="Text Box 17">
          <a:extLst>
            <a:ext uri="{FF2B5EF4-FFF2-40B4-BE49-F238E27FC236}">
              <a16:creationId xmlns:a16="http://schemas.microsoft.com/office/drawing/2014/main" id="{7488AA3F-B802-4DC8-A7B8-0399B627AF17}"/>
            </a:ext>
          </a:extLst>
        </xdr:cNvPr>
        <xdr:cNvSpPr txBox="1">
          <a:spLocks noChangeArrowheads="1"/>
        </xdr:cNvSpPr>
      </xdr:nvSpPr>
      <xdr:spPr bwMode="auto">
        <a:xfrm>
          <a:off x="3079750"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41" name="Text Box 18">
          <a:extLst>
            <a:ext uri="{FF2B5EF4-FFF2-40B4-BE49-F238E27FC236}">
              <a16:creationId xmlns:a16="http://schemas.microsoft.com/office/drawing/2014/main" id="{C2C53C44-C8CD-447E-9D14-50F04B49CF55}"/>
            </a:ext>
          </a:extLst>
        </xdr:cNvPr>
        <xdr:cNvSpPr txBox="1">
          <a:spLocks noChangeArrowheads="1"/>
        </xdr:cNvSpPr>
      </xdr:nvSpPr>
      <xdr:spPr bwMode="auto">
        <a:xfrm>
          <a:off x="3079750"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42" name="Text Box 19">
          <a:extLst>
            <a:ext uri="{FF2B5EF4-FFF2-40B4-BE49-F238E27FC236}">
              <a16:creationId xmlns:a16="http://schemas.microsoft.com/office/drawing/2014/main" id="{D3310E10-24A0-4EC3-A450-E9B6142BFE63}"/>
            </a:ext>
          </a:extLst>
        </xdr:cNvPr>
        <xdr:cNvSpPr txBox="1">
          <a:spLocks noChangeArrowheads="1"/>
        </xdr:cNvSpPr>
      </xdr:nvSpPr>
      <xdr:spPr bwMode="auto">
        <a:xfrm>
          <a:off x="3079750"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243" name="Text Box 15">
          <a:extLst>
            <a:ext uri="{FF2B5EF4-FFF2-40B4-BE49-F238E27FC236}">
              <a16:creationId xmlns:a16="http://schemas.microsoft.com/office/drawing/2014/main" id="{53289337-8BE4-4705-9D63-3E28304D8D22}"/>
            </a:ext>
          </a:extLst>
        </xdr:cNvPr>
        <xdr:cNvSpPr txBox="1">
          <a:spLocks noChangeArrowheads="1"/>
        </xdr:cNvSpPr>
      </xdr:nvSpPr>
      <xdr:spPr bwMode="auto">
        <a:xfrm>
          <a:off x="3079750" y="447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44" name="Text Box 16">
          <a:extLst>
            <a:ext uri="{FF2B5EF4-FFF2-40B4-BE49-F238E27FC236}">
              <a16:creationId xmlns:a16="http://schemas.microsoft.com/office/drawing/2014/main" id="{DCC797B9-C816-4A06-A899-4D68FD70A21E}"/>
            </a:ext>
          </a:extLst>
        </xdr:cNvPr>
        <xdr:cNvSpPr txBox="1">
          <a:spLocks noChangeArrowheads="1"/>
        </xdr:cNvSpPr>
      </xdr:nvSpPr>
      <xdr:spPr bwMode="auto">
        <a:xfrm>
          <a:off x="307975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45" name="Text Box 17">
          <a:extLst>
            <a:ext uri="{FF2B5EF4-FFF2-40B4-BE49-F238E27FC236}">
              <a16:creationId xmlns:a16="http://schemas.microsoft.com/office/drawing/2014/main" id="{8F5005A6-6085-4DDD-B7AE-4E21AD74965B}"/>
            </a:ext>
          </a:extLst>
        </xdr:cNvPr>
        <xdr:cNvSpPr txBox="1">
          <a:spLocks noChangeArrowheads="1"/>
        </xdr:cNvSpPr>
      </xdr:nvSpPr>
      <xdr:spPr bwMode="auto">
        <a:xfrm>
          <a:off x="307975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46" name="Text Box 18">
          <a:extLst>
            <a:ext uri="{FF2B5EF4-FFF2-40B4-BE49-F238E27FC236}">
              <a16:creationId xmlns:a16="http://schemas.microsoft.com/office/drawing/2014/main" id="{15B0617D-6B67-4090-BBCF-71577C834D1F}"/>
            </a:ext>
          </a:extLst>
        </xdr:cNvPr>
        <xdr:cNvSpPr txBox="1">
          <a:spLocks noChangeArrowheads="1"/>
        </xdr:cNvSpPr>
      </xdr:nvSpPr>
      <xdr:spPr bwMode="auto">
        <a:xfrm>
          <a:off x="307975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47" name="Text Box 19">
          <a:extLst>
            <a:ext uri="{FF2B5EF4-FFF2-40B4-BE49-F238E27FC236}">
              <a16:creationId xmlns:a16="http://schemas.microsoft.com/office/drawing/2014/main" id="{803A5808-2CCE-429A-BA81-B200669827D5}"/>
            </a:ext>
          </a:extLst>
        </xdr:cNvPr>
        <xdr:cNvSpPr txBox="1">
          <a:spLocks noChangeArrowheads="1"/>
        </xdr:cNvSpPr>
      </xdr:nvSpPr>
      <xdr:spPr bwMode="auto">
        <a:xfrm>
          <a:off x="307975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248" name="Text Box 15">
          <a:extLst>
            <a:ext uri="{FF2B5EF4-FFF2-40B4-BE49-F238E27FC236}">
              <a16:creationId xmlns:a16="http://schemas.microsoft.com/office/drawing/2014/main" id="{BB8830E8-3E1A-46BB-87FF-164E78207860}"/>
            </a:ext>
          </a:extLst>
        </xdr:cNvPr>
        <xdr:cNvSpPr txBox="1">
          <a:spLocks noChangeArrowheads="1"/>
        </xdr:cNvSpPr>
      </xdr:nvSpPr>
      <xdr:spPr bwMode="auto">
        <a:xfrm>
          <a:off x="3079750" y="4981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444331"/>
    <xdr:sp macro="" textlink="">
      <xdr:nvSpPr>
        <xdr:cNvPr id="1249" name="Text Box 15">
          <a:extLst>
            <a:ext uri="{FF2B5EF4-FFF2-40B4-BE49-F238E27FC236}">
              <a16:creationId xmlns:a16="http://schemas.microsoft.com/office/drawing/2014/main" id="{867B859D-C5F7-4F00-B6DC-03A458031318}"/>
            </a:ext>
          </a:extLst>
        </xdr:cNvPr>
        <xdr:cNvSpPr txBox="1">
          <a:spLocks noChangeArrowheads="1"/>
        </xdr:cNvSpPr>
      </xdr:nvSpPr>
      <xdr:spPr bwMode="auto">
        <a:xfrm>
          <a:off x="3079750" y="4479925"/>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50" name="Text Box 16">
          <a:extLst>
            <a:ext uri="{FF2B5EF4-FFF2-40B4-BE49-F238E27FC236}">
              <a16:creationId xmlns:a16="http://schemas.microsoft.com/office/drawing/2014/main" id="{239E392F-8C5C-471C-BB5F-1DCE5484AF80}"/>
            </a:ext>
          </a:extLst>
        </xdr:cNvPr>
        <xdr:cNvSpPr txBox="1">
          <a:spLocks noChangeArrowheads="1"/>
        </xdr:cNvSpPr>
      </xdr:nvSpPr>
      <xdr:spPr bwMode="auto">
        <a:xfrm>
          <a:off x="307975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51" name="Text Box 17">
          <a:extLst>
            <a:ext uri="{FF2B5EF4-FFF2-40B4-BE49-F238E27FC236}">
              <a16:creationId xmlns:a16="http://schemas.microsoft.com/office/drawing/2014/main" id="{53CDDF5E-74F6-47AF-AD07-B49121659BE9}"/>
            </a:ext>
          </a:extLst>
        </xdr:cNvPr>
        <xdr:cNvSpPr txBox="1">
          <a:spLocks noChangeArrowheads="1"/>
        </xdr:cNvSpPr>
      </xdr:nvSpPr>
      <xdr:spPr bwMode="auto">
        <a:xfrm>
          <a:off x="307975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52" name="Text Box 18">
          <a:extLst>
            <a:ext uri="{FF2B5EF4-FFF2-40B4-BE49-F238E27FC236}">
              <a16:creationId xmlns:a16="http://schemas.microsoft.com/office/drawing/2014/main" id="{A6CB809D-6D10-4042-8825-6C298E1CA914}"/>
            </a:ext>
          </a:extLst>
        </xdr:cNvPr>
        <xdr:cNvSpPr txBox="1">
          <a:spLocks noChangeArrowheads="1"/>
        </xdr:cNvSpPr>
      </xdr:nvSpPr>
      <xdr:spPr bwMode="auto">
        <a:xfrm>
          <a:off x="307975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53" name="Text Box 19">
          <a:extLst>
            <a:ext uri="{FF2B5EF4-FFF2-40B4-BE49-F238E27FC236}">
              <a16:creationId xmlns:a16="http://schemas.microsoft.com/office/drawing/2014/main" id="{230C34B9-0B46-4056-B287-F7055A435136}"/>
            </a:ext>
          </a:extLst>
        </xdr:cNvPr>
        <xdr:cNvSpPr txBox="1">
          <a:spLocks noChangeArrowheads="1"/>
        </xdr:cNvSpPr>
      </xdr:nvSpPr>
      <xdr:spPr bwMode="auto">
        <a:xfrm>
          <a:off x="307975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254" name="Text Box 15">
          <a:extLst>
            <a:ext uri="{FF2B5EF4-FFF2-40B4-BE49-F238E27FC236}">
              <a16:creationId xmlns:a16="http://schemas.microsoft.com/office/drawing/2014/main" id="{0CA768F3-7D8E-4028-8172-6BDA95550353}"/>
            </a:ext>
          </a:extLst>
        </xdr:cNvPr>
        <xdr:cNvSpPr txBox="1">
          <a:spLocks noChangeArrowheads="1"/>
        </xdr:cNvSpPr>
      </xdr:nvSpPr>
      <xdr:spPr bwMode="auto">
        <a:xfrm>
          <a:off x="3079750" y="4981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442269"/>
    <xdr:sp macro="" textlink="">
      <xdr:nvSpPr>
        <xdr:cNvPr id="1255" name="Text Box 15">
          <a:extLst>
            <a:ext uri="{FF2B5EF4-FFF2-40B4-BE49-F238E27FC236}">
              <a16:creationId xmlns:a16="http://schemas.microsoft.com/office/drawing/2014/main" id="{1AF1441C-90EA-41BC-80CB-41C8AFAB156E}"/>
            </a:ext>
          </a:extLst>
        </xdr:cNvPr>
        <xdr:cNvSpPr txBox="1">
          <a:spLocks noChangeArrowheads="1"/>
        </xdr:cNvSpPr>
      </xdr:nvSpPr>
      <xdr:spPr bwMode="auto">
        <a:xfrm>
          <a:off x="7585075" y="409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256" name="Text Box 15">
          <a:extLst>
            <a:ext uri="{FF2B5EF4-FFF2-40B4-BE49-F238E27FC236}">
              <a16:creationId xmlns:a16="http://schemas.microsoft.com/office/drawing/2014/main" id="{7B1AA8D5-B5D2-4C9E-8AA7-D31BF83795D8}"/>
            </a:ext>
          </a:extLst>
        </xdr:cNvPr>
        <xdr:cNvSpPr txBox="1">
          <a:spLocks noChangeArrowheads="1"/>
        </xdr:cNvSpPr>
      </xdr:nvSpPr>
      <xdr:spPr bwMode="auto">
        <a:xfrm>
          <a:off x="7585075" y="4981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257" name="Text Box 16">
          <a:extLst>
            <a:ext uri="{FF2B5EF4-FFF2-40B4-BE49-F238E27FC236}">
              <a16:creationId xmlns:a16="http://schemas.microsoft.com/office/drawing/2014/main" id="{C6CDA11A-1F3F-43C8-BC8C-A3533DE17EBF}"/>
            </a:ext>
          </a:extLst>
        </xdr:cNvPr>
        <xdr:cNvSpPr txBox="1">
          <a:spLocks noChangeArrowheads="1"/>
        </xdr:cNvSpPr>
      </xdr:nvSpPr>
      <xdr:spPr bwMode="auto">
        <a:xfrm>
          <a:off x="7585075"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258" name="Text Box 17">
          <a:extLst>
            <a:ext uri="{FF2B5EF4-FFF2-40B4-BE49-F238E27FC236}">
              <a16:creationId xmlns:a16="http://schemas.microsoft.com/office/drawing/2014/main" id="{3860909B-CE95-4E20-9F72-48B4E64577F9}"/>
            </a:ext>
          </a:extLst>
        </xdr:cNvPr>
        <xdr:cNvSpPr txBox="1">
          <a:spLocks noChangeArrowheads="1"/>
        </xdr:cNvSpPr>
      </xdr:nvSpPr>
      <xdr:spPr bwMode="auto">
        <a:xfrm>
          <a:off x="7585075"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259" name="Text Box 18">
          <a:extLst>
            <a:ext uri="{FF2B5EF4-FFF2-40B4-BE49-F238E27FC236}">
              <a16:creationId xmlns:a16="http://schemas.microsoft.com/office/drawing/2014/main" id="{D6283346-D56D-4545-BF13-1EFE9AAFE674}"/>
            </a:ext>
          </a:extLst>
        </xdr:cNvPr>
        <xdr:cNvSpPr txBox="1">
          <a:spLocks noChangeArrowheads="1"/>
        </xdr:cNvSpPr>
      </xdr:nvSpPr>
      <xdr:spPr bwMode="auto">
        <a:xfrm>
          <a:off x="7585075"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260" name="Text Box 19">
          <a:extLst>
            <a:ext uri="{FF2B5EF4-FFF2-40B4-BE49-F238E27FC236}">
              <a16:creationId xmlns:a16="http://schemas.microsoft.com/office/drawing/2014/main" id="{373E37DF-E4C8-46B1-9388-4E3561848F18}"/>
            </a:ext>
          </a:extLst>
        </xdr:cNvPr>
        <xdr:cNvSpPr txBox="1">
          <a:spLocks noChangeArrowheads="1"/>
        </xdr:cNvSpPr>
      </xdr:nvSpPr>
      <xdr:spPr bwMode="auto">
        <a:xfrm>
          <a:off x="7585075"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261" name="Text Box 15">
          <a:extLst>
            <a:ext uri="{FF2B5EF4-FFF2-40B4-BE49-F238E27FC236}">
              <a16:creationId xmlns:a16="http://schemas.microsoft.com/office/drawing/2014/main" id="{A04F853F-1ED4-4180-9919-215A8C103A07}"/>
            </a:ext>
          </a:extLst>
        </xdr:cNvPr>
        <xdr:cNvSpPr txBox="1">
          <a:spLocks noChangeArrowheads="1"/>
        </xdr:cNvSpPr>
      </xdr:nvSpPr>
      <xdr:spPr bwMode="auto">
        <a:xfrm>
          <a:off x="7585075" y="447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262" name="Text Box 16">
          <a:extLst>
            <a:ext uri="{FF2B5EF4-FFF2-40B4-BE49-F238E27FC236}">
              <a16:creationId xmlns:a16="http://schemas.microsoft.com/office/drawing/2014/main" id="{AE8F85D8-4A2B-4888-8237-3E5C015BB34D}"/>
            </a:ext>
          </a:extLst>
        </xdr:cNvPr>
        <xdr:cNvSpPr txBox="1">
          <a:spLocks noChangeArrowheads="1"/>
        </xdr:cNvSpPr>
      </xdr:nvSpPr>
      <xdr:spPr bwMode="auto">
        <a:xfrm>
          <a:off x="7585075"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263" name="Text Box 17">
          <a:extLst>
            <a:ext uri="{FF2B5EF4-FFF2-40B4-BE49-F238E27FC236}">
              <a16:creationId xmlns:a16="http://schemas.microsoft.com/office/drawing/2014/main" id="{5E1BAE08-322C-4FD0-BF0E-60B84D75117C}"/>
            </a:ext>
          </a:extLst>
        </xdr:cNvPr>
        <xdr:cNvSpPr txBox="1">
          <a:spLocks noChangeArrowheads="1"/>
        </xdr:cNvSpPr>
      </xdr:nvSpPr>
      <xdr:spPr bwMode="auto">
        <a:xfrm>
          <a:off x="7585075"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264" name="Text Box 18">
          <a:extLst>
            <a:ext uri="{FF2B5EF4-FFF2-40B4-BE49-F238E27FC236}">
              <a16:creationId xmlns:a16="http://schemas.microsoft.com/office/drawing/2014/main" id="{399DEAE2-6480-4667-98BE-F9CF04B4048B}"/>
            </a:ext>
          </a:extLst>
        </xdr:cNvPr>
        <xdr:cNvSpPr txBox="1">
          <a:spLocks noChangeArrowheads="1"/>
        </xdr:cNvSpPr>
      </xdr:nvSpPr>
      <xdr:spPr bwMode="auto">
        <a:xfrm>
          <a:off x="7585075"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265" name="Text Box 19">
          <a:extLst>
            <a:ext uri="{FF2B5EF4-FFF2-40B4-BE49-F238E27FC236}">
              <a16:creationId xmlns:a16="http://schemas.microsoft.com/office/drawing/2014/main" id="{4471400B-B898-4881-8E80-18BE8BC23CF4}"/>
            </a:ext>
          </a:extLst>
        </xdr:cNvPr>
        <xdr:cNvSpPr txBox="1">
          <a:spLocks noChangeArrowheads="1"/>
        </xdr:cNvSpPr>
      </xdr:nvSpPr>
      <xdr:spPr bwMode="auto">
        <a:xfrm>
          <a:off x="7585075"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266" name="Text Box 15">
          <a:extLst>
            <a:ext uri="{FF2B5EF4-FFF2-40B4-BE49-F238E27FC236}">
              <a16:creationId xmlns:a16="http://schemas.microsoft.com/office/drawing/2014/main" id="{BB8696B6-8D8F-4B87-91CF-566A3BFC5D5E}"/>
            </a:ext>
          </a:extLst>
        </xdr:cNvPr>
        <xdr:cNvSpPr txBox="1">
          <a:spLocks noChangeArrowheads="1"/>
        </xdr:cNvSpPr>
      </xdr:nvSpPr>
      <xdr:spPr bwMode="auto">
        <a:xfrm>
          <a:off x="7585075" y="4981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267" name="Text Box 16">
          <a:extLst>
            <a:ext uri="{FF2B5EF4-FFF2-40B4-BE49-F238E27FC236}">
              <a16:creationId xmlns:a16="http://schemas.microsoft.com/office/drawing/2014/main" id="{D68D6FB1-0245-4C5B-8D0A-55AAE2FC481B}"/>
            </a:ext>
          </a:extLst>
        </xdr:cNvPr>
        <xdr:cNvSpPr txBox="1">
          <a:spLocks noChangeArrowheads="1"/>
        </xdr:cNvSpPr>
      </xdr:nvSpPr>
      <xdr:spPr bwMode="auto">
        <a:xfrm>
          <a:off x="9582150"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268" name="Text Box 17">
          <a:extLst>
            <a:ext uri="{FF2B5EF4-FFF2-40B4-BE49-F238E27FC236}">
              <a16:creationId xmlns:a16="http://schemas.microsoft.com/office/drawing/2014/main" id="{B33BFEC3-FEE8-4B95-9CC2-D41DF13E9822}"/>
            </a:ext>
          </a:extLst>
        </xdr:cNvPr>
        <xdr:cNvSpPr txBox="1">
          <a:spLocks noChangeArrowheads="1"/>
        </xdr:cNvSpPr>
      </xdr:nvSpPr>
      <xdr:spPr bwMode="auto">
        <a:xfrm>
          <a:off x="9582150"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269" name="Text Box 18">
          <a:extLst>
            <a:ext uri="{FF2B5EF4-FFF2-40B4-BE49-F238E27FC236}">
              <a16:creationId xmlns:a16="http://schemas.microsoft.com/office/drawing/2014/main" id="{EB477292-328F-4235-AEE9-D2577508F2D9}"/>
            </a:ext>
          </a:extLst>
        </xdr:cNvPr>
        <xdr:cNvSpPr txBox="1">
          <a:spLocks noChangeArrowheads="1"/>
        </xdr:cNvSpPr>
      </xdr:nvSpPr>
      <xdr:spPr bwMode="auto">
        <a:xfrm>
          <a:off x="9582150"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270" name="Text Box 19">
          <a:extLst>
            <a:ext uri="{FF2B5EF4-FFF2-40B4-BE49-F238E27FC236}">
              <a16:creationId xmlns:a16="http://schemas.microsoft.com/office/drawing/2014/main" id="{E8C34C1D-5008-4C44-8D5C-24F7E6D845FA}"/>
            </a:ext>
          </a:extLst>
        </xdr:cNvPr>
        <xdr:cNvSpPr txBox="1">
          <a:spLocks noChangeArrowheads="1"/>
        </xdr:cNvSpPr>
      </xdr:nvSpPr>
      <xdr:spPr bwMode="auto">
        <a:xfrm>
          <a:off x="9582150"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442269"/>
    <xdr:sp macro="" textlink="">
      <xdr:nvSpPr>
        <xdr:cNvPr id="1271" name="Text Box 15">
          <a:extLst>
            <a:ext uri="{FF2B5EF4-FFF2-40B4-BE49-F238E27FC236}">
              <a16:creationId xmlns:a16="http://schemas.microsoft.com/office/drawing/2014/main" id="{3E8A77EB-FF6C-47A1-A6E2-41A43294FD90}"/>
            </a:ext>
          </a:extLst>
        </xdr:cNvPr>
        <xdr:cNvSpPr txBox="1">
          <a:spLocks noChangeArrowheads="1"/>
        </xdr:cNvSpPr>
      </xdr:nvSpPr>
      <xdr:spPr bwMode="auto">
        <a:xfrm>
          <a:off x="9582150" y="44799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272" name="Text Box 16">
          <a:extLst>
            <a:ext uri="{FF2B5EF4-FFF2-40B4-BE49-F238E27FC236}">
              <a16:creationId xmlns:a16="http://schemas.microsoft.com/office/drawing/2014/main" id="{DBFAC26D-7CDF-4544-BD36-295527608273}"/>
            </a:ext>
          </a:extLst>
        </xdr:cNvPr>
        <xdr:cNvSpPr txBox="1">
          <a:spLocks noChangeArrowheads="1"/>
        </xdr:cNvSpPr>
      </xdr:nvSpPr>
      <xdr:spPr bwMode="auto">
        <a:xfrm>
          <a:off x="958215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273" name="Text Box 17">
          <a:extLst>
            <a:ext uri="{FF2B5EF4-FFF2-40B4-BE49-F238E27FC236}">
              <a16:creationId xmlns:a16="http://schemas.microsoft.com/office/drawing/2014/main" id="{14663F2B-0780-4227-80EE-A651DF96FB31}"/>
            </a:ext>
          </a:extLst>
        </xdr:cNvPr>
        <xdr:cNvSpPr txBox="1">
          <a:spLocks noChangeArrowheads="1"/>
        </xdr:cNvSpPr>
      </xdr:nvSpPr>
      <xdr:spPr bwMode="auto">
        <a:xfrm>
          <a:off x="958215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274" name="Text Box 18">
          <a:extLst>
            <a:ext uri="{FF2B5EF4-FFF2-40B4-BE49-F238E27FC236}">
              <a16:creationId xmlns:a16="http://schemas.microsoft.com/office/drawing/2014/main" id="{419CE2EA-5C9B-4FD3-99C1-798CED248E43}"/>
            </a:ext>
          </a:extLst>
        </xdr:cNvPr>
        <xdr:cNvSpPr txBox="1">
          <a:spLocks noChangeArrowheads="1"/>
        </xdr:cNvSpPr>
      </xdr:nvSpPr>
      <xdr:spPr bwMode="auto">
        <a:xfrm>
          <a:off x="958215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275" name="Text Box 19">
          <a:extLst>
            <a:ext uri="{FF2B5EF4-FFF2-40B4-BE49-F238E27FC236}">
              <a16:creationId xmlns:a16="http://schemas.microsoft.com/office/drawing/2014/main" id="{60715028-13D6-4E6F-BB83-B534E3C63841}"/>
            </a:ext>
          </a:extLst>
        </xdr:cNvPr>
        <xdr:cNvSpPr txBox="1">
          <a:spLocks noChangeArrowheads="1"/>
        </xdr:cNvSpPr>
      </xdr:nvSpPr>
      <xdr:spPr bwMode="auto">
        <a:xfrm>
          <a:off x="958215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276" name="Text Box 15">
          <a:extLst>
            <a:ext uri="{FF2B5EF4-FFF2-40B4-BE49-F238E27FC236}">
              <a16:creationId xmlns:a16="http://schemas.microsoft.com/office/drawing/2014/main" id="{0E2FBC3C-8C19-4B79-9C3B-96120F1E2502}"/>
            </a:ext>
          </a:extLst>
        </xdr:cNvPr>
        <xdr:cNvSpPr txBox="1">
          <a:spLocks noChangeArrowheads="1"/>
        </xdr:cNvSpPr>
      </xdr:nvSpPr>
      <xdr:spPr bwMode="auto">
        <a:xfrm>
          <a:off x="9582150" y="4981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277" name="Text Box 16">
          <a:extLst>
            <a:ext uri="{FF2B5EF4-FFF2-40B4-BE49-F238E27FC236}">
              <a16:creationId xmlns:a16="http://schemas.microsoft.com/office/drawing/2014/main" id="{AE83428C-7F7C-4A5B-9488-270B28778DDF}"/>
            </a:ext>
          </a:extLst>
        </xdr:cNvPr>
        <xdr:cNvSpPr txBox="1">
          <a:spLocks noChangeArrowheads="1"/>
        </xdr:cNvSpPr>
      </xdr:nvSpPr>
      <xdr:spPr bwMode="auto">
        <a:xfrm>
          <a:off x="9582150" y="5016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278" name="Text Box 17">
          <a:extLst>
            <a:ext uri="{FF2B5EF4-FFF2-40B4-BE49-F238E27FC236}">
              <a16:creationId xmlns:a16="http://schemas.microsoft.com/office/drawing/2014/main" id="{425F0BD3-2EBA-41A0-88D1-D6F23221C44B}"/>
            </a:ext>
          </a:extLst>
        </xdr:cNvPr>
        <xdr:cNvSpPr txBox="1">
          <a:spLocks noChangeArrowheads="1"/>
        </xdr:cNvSpPr>
      </xdr:nvSpPr>
      <xdr:spPr bwMode="auto">
        <a:xfrm>
          <a:off x="9582150" y="5016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279" name="Text Box 18">
          <a:extLst>
            <a:ext uri="{FF2B5EF4-FFF2-40B4-BE49-F238E27FC236}">
              <a16:creationId xmlns:a16="http://schemas.microsoft.com/office/drawing/2014/main" id="{9E693517-43DE-4889-8D90-86E33BE03367}"/>
            </a:ext>
          </a:extLst>
        </xdr:cNvPr>
        <xdr:cNvSpPr txBox="1">
          <a:spLocks noChangeArrowheads="1"/>
        </xdr:cNvSpPr>
      </xdr:nvSpPr>
      <xdr:spPr bwMode="auto">
        <a:xfrm>
          <a:off x="9582150" y="5016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280" name="Text Box 19">
          <a:extLst>
            <a:ext uri="{FF2B5EF4-FFF2-40B4-BE49-F238E27FC236}">
              <a16:creationId xmlns:a16="http://schemas.microsoft.com/office/drawing/2014/main" id="{CA87DD49-F942-45BD-A7B0-36A4C9E954CB}"/>
            </a:ext>
          </a:extLst>
        </xdr:cNvPr>
        <xdr:cNvSpPr txBox="1">
          <a:spLocks noChangeArrowheads="1"/>
        </xdr:cNvSpPr>
      </xdr:nvSpPr>
      <xdr:spPr bwMode="auto">
        <a:xfrm>
          <a:off x="9582150" y="5016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442269"/>
    <xdr:sp macro="" textlink="">
      <xdr:nvSpPr>
        <xdr:cNvPr id="1281" name="Text Box 15">
          <a:extLst>
            <a:ext uri="{FF2B5EF4-FFF2-40B4-BE49-F238E27FC236}">
              <a16:creationId xmlns:a16="http://schemas.microsoft.com/office/drawing/2014/main" id="{52121C95-1A93-4480-B9DE-BA4838C8B6FC}"/>
            </a:ext>
          </a:extLst>
        </xdr:cNvPr>
        <xdr:cNvSpPr txBox="1">
          <a:spLocks noChangeArrowheads="1"/>
        </xdr:cNvSpPr>
      </xdr:nvSpPr>
      <xdr:spPr bwMode="auto">
        <a:xfrm>
          <a:off x="9582150" y="4092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282" name="Text Box 15">
          <a:extLst>
            <a:ext uri="{FF2B5EF4-FFF2-40B4-BE49-F238E27FC236}">
              <a16:creationId xmlns:a16="http://schemas.microsoft.com/office/drawing/2014/main" id="{1AF9C98C-4717-4FF2-B201-91AC86C8B816}"/>
            </a:ext>
          </a:extLst>
        </xdr:cNvPr>
        <xdr:cNvSpPr txBox="1">
          <a:spLocks noChangeArrowheads="1"/>
        </xdr:cNvSpPr>
      </xdr:nvSpPr>
      <xdr:spPr bwMode="auto">
        <a:xfrm>
          <a:off x="9582150" y="4981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283" name="Text Box 16">
          <a:extLst>
            <a:ext uri="{FF2B5EF4-FFF2-40B4-BE49-F238E27FC236}">
              <a16:creationId xmlns:a16="http://schemas.microsoft.com/office/drawing/2014/main" id="{46C159A9-29AB-4C3C-BD3B-9FB183E624C3}"/>
            </a:ext>
          </a:extLst>
        </xdr:cNvPr>
        <xdr:cNvSpPr txBox="1">
          <a:spLocks noChangeArrowheads="1"/>
        </xdr:cNvSpPr>
      </xdr:nvSpPr>
      <xdr:spPr bwMode="auto">
        <a:xfrm>
          <a:off x="9582150"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284" name="Text Box 17">
          <a:extLst>
            <a:ext uri="{FF2B5EF4-FFF2-40B4-BE49-F238E27FC236}">
              <a16:creationId xmlns:a16="http://schemas.microsoft.com/office/drawing/2014/main" id="{5C9F328C-2916-4C0E-8494-5484F7C87FC4}"/>
            </a:ext>
          </a:extLst>
        </xdr:cNvPr>
        <xdr:cNvSpPr txBox="1">
          <a:spLocks noChangeArrowheads="1"/>
        </xdr:cNvSpPr>
      </xdr:nvSpPr>
      <xdr:spPr bwMode="auto">
        <a:xfrm>
          <a:off x="9582150"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285" name="Text Box 18">
          <a:extLst>
            <a:ext uri="{FF2B5EF4-FFF2-40B4-BE49-F238E27FC236}">
              <a16:creationId xmlns:a16="http://schemas.microsoft.com/office/drawing/2014/main" id="{E90194BB-7604-4104-969F-A5BC42413B7A}"/>
            </a:ext>
          </a:extLst>
        </xdr:cNvPr>
        <xdr:cNvSpPr txBox="1">
          <a:spLocks noChangeArrowheads="1"/>
        </xdr:cNvSpPr>
      </xdr:nvSpPr>
      <xdr:spPr bwMode="auto">
        <a:xfrm>
          <a:off x="9582150"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286" name="Text Box 19">
          <a:extLst>
            <a:ext uri="{FF2B5EF4-FFF2-40B4-BE49-F238E27FC236}">
              <a16:creationId xmlns:a16="http://schemas.microsoft.com/office/drawing/2014/main" id="{74B15FF7-65C0-485E-9BAB-451AACA70020}"/>
            </a:ext>
          </a:extLst>
        </xdr:cNvPr>
        <xdr:cNvSpPr txBox="1">
          <a:spLocks noChangeArrowheads="1"/>
        </xdr:cNvSpPr>
      </xdr:nvSpPr>
      <xdr:spPr bwMode="auto">
        <a:xfrm>
          <a:off x="9582150" y="4127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287" name="Text Box 15">
          <a:extLst>
            <a:ext uri="{FF2B5EF4-FFF2-40B4-BE49-F238E27FC236}">
              <a16:creationId xmlns:a16="http://schemas.microsoft.com/office/drawing/2014/main" id="{7067AE43-70B1-4D8C-B287-52B25726193E}"/>
            </a:ext>
          </a:extLst>
        </xdr:cNvPr>
        <xdr:cNvSpPr txBox="1">
          <a:spLocks noChangeArrowheads="1"/>
        </xdr:cNvSpPr>
      </xdr:nvSpPr>
      <xdr:spPr bwMode="auto">
        <a:xfrm>
          <a:off x="9582150" y="44799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288" name="Text Box 16">
          <a:extLst>
            <a:ext uri="{FF2B5EF4-FFF2-40B4-BE49-F238E27FC236}">
              <a16:creationId xmlns:a16="http://schemas.microsoft.com/office/drawing/2014/main" id="{682F90A6-3D01-45D8-8FD9-553EE0E4E03D}"/>
            </a:ext>
          </a:extLst>
        </xdr:cNvPr>
        <xdr:cNvSpPr txBox="1">
          <a:spLocks noChangeArrowheads="1"/>
        </xdr:cNvSpPr>
      </xdr:nvSpPr>
      <xdr:spPr bwMode="auto">
        <a:xfrm>
          <a:off x="958215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289" name="Text Box 17">
          <a:extLst>
            <a:ext uri="{FF2B5EF4-FFF2-40B4-BE49-F238E27FC236}">
              <a16:creationId xmlns:a16="http://schemas.microsoft.com/office/drawing/2014/main" id="{4E8B4BCB-136C-44E8-BCD2-2CD897F9965B}"/>
            </a:ext>
          </a:extLst>
        </xdr:cNvPr>
        <xdr:cNvSpPr txBox="1">
          <a:spLocks noChangeArrowheads="1"/>
        </xdr:cNvSpPr>
      </xdr:nvSpPr>
      <xdr:spPr bwMode="auto">
        <a:xfrm>
          <a:off x="958215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290" name="Text Box 18">
          <a:extLst>
            <a:ext uri="{FF2B5EF4-FFF2-40B4-BE49-F238E27FC236}">
              <a16:creationId xmlns:a16="http://schemas.microsoft.com/office/drawing/2014/main" id="{80216D33-EC68-43B6-8FF0-ADE7AAD93AEB}"/>
            </a:ext>
          </a:extLst>
        </xdr:cNvPr>
        <xdr:cNvSpPr txBox="1">
          <a:spLocks noChangeArrowheads="1"/>
        </xdr:cNvSpPr>
      </xdr:nvSpPr>
      <xdr:spPr bwMode="auto">
        <a:xfrm>
          <a:off x="958215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291" name="Text Box 19">
          <a:extLst>
            <a:ext uri="{FF2B5EF4-FFF2-40B4-BE49-F238E27FC236}">
              <a16:creationId xmlns:a16="http://schemas.microsoft.com/office/drawing/2014/main" id="{800A0822-36A2-4178-A9E1-1C70DD4EF7ED}"/>
            </a:ext>
          </a:extLst>
        </xdr:cNvPr>
        <xdr:cNvSpPr txBox="1">
          <a:spLocks noChangeArrowheads="1"/>
        </xdr:cNvSpPr>
      </xdr:nvSpPr>
      <xdr:spPr bwMode="auto">
        <a:xfrm>
          <a:off x="9582150" y="44767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213632"/>
    <xdr:sp macro="" textlink="">
      <xdr:nvSpPr>
        <xdr:cNvPr id="1292" name="Text Box 15">
          <a:extLst>
            <a:ext uri="{FF2B5EF4-FFF2-40B4-BE49-F238E27FC236}">
              <a16:creationId xmlns:a16="http://schemas.microsoft.com/office/drawing/2014/main" id="{31B09218-73C7-43FE-A03E-906D4EC985AF}"/>
            </a:ext>
          </a:extLst>
        </xdr:cNvPr>
        <xdr:cNvSpPr txBox="1">
          <a:spLocks noChangeArrowheads="1"/>
        </xdr:cNvSpPr>
      </xdr:nvSpPr>
      <xdr:spPr bwMode="auto">
        <a:xfrm>
          <a:off x="9582150" y="49815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93" name="Text Box 16">
          <a:extLst>
            <a:ext uri="{FF2B5EF4-FFF2-40B4-BE49-F238E27FC236}">
              <a16:creationId xmlns:a16="http://schemas.microsoft.com/office/drawing/2014/main" id="{D3E90D77-1D81-44EB-A93E-5B8EF11CB2BC}"/>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94" name="Text Box 17">
          <a:extLst>
            <a:ext uri="{FF2B5EF4-FFF2-40B4-BE49-F238E27FC236}">
              <a16:creationId xmlns:a16="http://schemas.microsoft.com/office/drawing/2014/main" id="{FC954132-6492-4C5C-873F-23C86BC4BE46}"/>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95" name="Text Box 18">
          <a:extLst>
            <a:ext uri="{FF2B5EF4-FFF2-40B4-BE49-F238E27FC236}">
              <a16:creationId xmlns:a16="http://schemas.microsoft.com/office/drawing/2014/main" id="{F10ED0B7-F5ED-4238-8597-B6EAD853F55F}"/>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296" name="Text Box 19">
          <a:extLst>
            <a:ext uri="{FF2B5EF4-FFF2-40B4-BE49-F238E27FC236}">
              <a16:creationId xmlns:a16="http://schemas.microsoft.com/office/drawing/2014/main" id="{EF7D0A67-E249-40FA-A7ED-CF3BE4AD3300}"/>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297" name="Text Box 16">
          <a:extLst>
            <a:ext uri="{FF2B5EF4-FFF2-40B4-BE49-F238E27FC236}">
              <a16:creationId xmlns:a16="http://schemas.microsoft.com/office/drawing/2014/main" id="{FC82B86A-C7B7-4365-B8B2-4B73D74E487B}"/>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298" name="Text Box 17">
          <a:extLst>
            <a:ext uri="{FF2B5EF4-FFF2-40B4-BE49-F238E27FC236}">
              <a16:creationId xmlns:a16="http://schemas.microsoft.com/office/drawing/2014/main" id="{B203410E-9E76-4B06-BB28-A4EB9F9FD9B7}"/>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299" name="Text Box 18">
          <a:extLst>
            <a:ext uri="{FF2B5EF4-FFF2-40B4-BE49-F238E27FC236}">
              <a16:creationId xmlns:a16="http://schemas.microsoft.com/office/drawing/2014/main" id="{378BE26E-4CE3-4702-9AD6-F61C49865197}"/>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300" name="Text Box 19">
          <a:extLst>
            <a:ext uri="{FF2B5EF4-FFF2-40B4-BE49-F238E27FC236}">
              <a16:creationId xmlns:a16="http://schemas.microsoft.com/office/drawing/2014/main" id="{F9DC501E-A97C-4BBC-A22C-29C09AFC87AF}"/>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301" name="Text Box 16">
          <a:extLst>
            <a:ext uri="{FF2B5EF4-FFF2-40B4-BE49-F238E27FC236}">
              <a16:creationId xmlns:a16="http://schemas.microsoft.com/office/drawing/2014/main" id="{72C21863-A209-4F3D-B57B-335945101270}"/>
            </a:ext>
          </a:extLst>
        </xdr:cNvPr>
        <xdr:cNvSpPr txBox="1">
          <a:spLocks noChangeArrowheads="1"/>
        </xdr:cNvSpPr>
      </xdr:nvSpPr>
      <xdr:spPr bwMode="auto">
        <a:xfrm>
          <a:off x="48069500"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302" name="Text Box 17">
          <a:extLst>
            <a:ext uri="{FF2B5EF4-FFF2-40B4-BE49-F238E27FC236}">
              <a16:creationId xmlns:a16="http://schemas.microsoft.com/office/drawing/2014/main" id="{4D6F590F-65F4-4385-B042-12E2E0BF9D1D}"/>
            </a:ext>
          </a:extLst>
        </xdr:cNvPr>
        <xdr:cNvSpPr txBox="1">
          <a:spLocks noChangeArrowheads="1"/>
        </xdr:cNvSpPr>
      </xdr:nvSpPr>
      <xdr:spPr bwMode="auto">
        <a:xfrm>
          <a:off x="48069500"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303" name="Text Box 18">
          <a:extLst>
            <a:ext uri="{FF2B5EF4-FFF2-40B4-BE49-F238E27FC236}">
              <a16:creationId xmlns:a16="http://schemas.microsoft.com/office/drawing/2014/main" id="{EF538D49-6779-4500-B644-422A2686B5BB}"/>
            </a:ext>
          </a:extLst>
        </xdr:cNvPr>
        <xdr:cNvSpPr txBox="1">
          <a:spLocks noChangeArrowheads="1"/>
        </xdr:cNvSpPr>
      </xdr:nvSpPr>
      <xdr:spPr bwMode="auto">
        <a:xfrm>
          <a:off x="48069500"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304" name="Text Box 19">
          <a:extLst>
            <a:ext uri="{FF2B5EF4-FFF2-40B4-BE49-F238E27FC236}">
              <a16:creationId xmlns:a16="http://schemas.microsoft.com/office/drawing/2014/main" id="{964C6B1A-CA87-431F-AB08-5D8D6C45CA7C}"/>
            </a:ext>
          </a:extLst>
        </xdr:cNvPr>
        <xdr:cNvSpPr txBox="1">
          <a:spLocks noChangeArrowheads="1"/>
        </xdr:cNvSpPr>
      </xdr:nvSpPr>
      <xdr:spPr bwMode="auto">
        <a:xfrm>
          <a:off x="48069500"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444014"/>
    <xdr:sp macro="" textlink="">
      <xdr:nvSpPr>
        <xdr:cNvPr id="1305" name="Text Box 15">
          <a:extLst>
            <a:ext uri="{FF2B5EF4-FFF2-40B4-BE49-F238E27FC236}">
              <a16:creationId xmlns:a16="http://schemas.microsoft.com/office/drawing/2014/main" id="{5F09F72D-D465-415B-B5B4-99E2E898160A}"/>
            </a:ext>
          </a:extLst>
        </xdr:cNvPr>
        <xdr:cNvSpPr txBox="1">
          <a:spLocks noChangeArrowheads="1"/>
        </xdr:cNvSpPr>
      </xdr:nvSpPr>
      <xdr:spPr bwMode="auto">
        <a:xfrm>
          <a:off x="3710214" y="4115254"/>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06" name="Text Box 16">
          <a:extLst>
            <a:ext uri="{FF2B5EF4-FFF2-40B4-BE49-F238E27FC236}">
              <a16:creationId xmlns:a16="http://schemas.microsoft.com/office/drawing/2014/main" id="{DF73F67A-8427-4D6A-A42D-7F8E609624C2}"/>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07" name="Text Box 17">
          <a:extLst>
            <a:ext uri="{FF2B5EF4-FFF2-40B4-BE49-F238E27FC236}">
              <a16:creationId xmlns:a16="http://schemas.microsoft.com/office/drawing/2014/main" id="{9DB586B0-99FD-48DC-B85C-EB38FAED84B2}"/>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08" name="Text Box 18">
          <a:extLst>
            <a:ext uri="{FF2B5EF4-FFF2-40B4-BE49-F238E27FC236}">
              <a16:creationId xmlns:a16="http://schemas.microsoft.com/office/drawing/2014/main" id="{EA0C5682-90DA-4EDE-A052-7726CE11314D}"/>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09" name="Text Box 19">
          <a:extLst>
            <a:ext uri="{FF2B5EF4-FFF2-40B4-BE49-F238E27FC236}">
              <a16:creationId xmlns:a16="http://schemas.microsoft.com/office/drawing/2014/main" id="{9DB77E01-6001-462B-9398-381CB7138158}"/>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310" name="Text Box 15">
          <a:extLst>
            <a:ext uri="{FF2B5EF4-FFF2-40B4-BE49-F238E27FC236}">
              <a16:creationId xmlns:a16="http://schemas.microsoft.com/office/drawing/2014/main" id="{58DC461D-829F-4176-93B6-3C20543839E1}"/>
            </a:ext>
          </a:extLst>
        </xdr:cNvPr>
        <xdr:cNvSpPr txBox="1">
          <a:spLocks noChangeArrowheads="1"/>
        </xdr:cNvSpPr>
      </xdr:nvSpPr>
      <xdr:spPr bwMode="auto">
        <a:xfrm>
          <a:off x="3710214" y="44980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442269"/>
    <xdr:sp macro="" textlink="">
      <xdr:nvSpPr>
        <xdr:cNvPr id="1311" name="Text Box 15">
          <a:extLst>
            <a:ext uri="{FF2B5EF4-FFF2-40B4-BE49-F238E27FC236}">
              <a16:creationId xmlns:a16="http://schemas.microsoft.com/office/drawing/2014/main" id="{D69259C2-60B2-4804-A8CA-FF1737B0190B}"/>
            </a:ext>
          </a:extLst>
        </xdr:cNvPr>
        <xdr:cNvSpPr txBox="1">
          <a:spLocks noChangeArrowheads="1"/>
        </xdr:cNvSpPr>
      </xdr:nvSpPr>
      <xdr:spPr bwMode="auto">
        <a:xfrm>
          <a:off x="6773182" y="41152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312" name="Text Box 16">
          <a:extLst>
            <a:ext uri="{FF2B5EF4-FFF2-40B4-BE49-F238E27FC236}">
              <a16:creationId xmlns:a16="http://schemas.microsoft.com/office/drawing/2014/main" id="{60FB31FF-F417-4D4D-BBC5-D3B66AA97D6A}"/>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313" name="Text Box 17">
          <a:extLst>
            <a:ext uri="{FF2B5EF4-FFF2-40B4-BE49-F238E27FC236}">
              <a16:creationId xmlns:a16="http://schemas.microsoft.com/office/drawing/2014/main" id="{2D185B1C-ECCF-41ED-ABB9-8BDAEAE19BAA}"/>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314" name="Text Box 18">
          <a:extLst>
            <a:ext uri="{FF2B5EF4-FFF2-40B4-BE49-F238E27FC236}">
              <a16:creationId xmlns:a16="http://schemas.microsoft.com/office/drawing/2014/main" id="{5E43DBFD-79BB-4F58-B078-A4D6A480050E}"/>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315" name="Text Box 15">
          <a:extLst>
            <a:ext uri="{FF2B5EF4-FFF2-40B4-BE49-F238E27FC236}">
              <a16:creationId xmlns:a16="http://schemas.microsoft.com/office/drawing/2014/main" id="{91A627DF-80A8-495C-8B9B-CBC3E8D1C9C3}"/>
            </a:ext>
          </a:extLst>
        </xdr:cNvPr>
        <xdr:cNvSpPr txBox="1">
          <a:spLocks noChangeArrowheads="1"/>
        </xdr:cNvSpPr>
      </xdr:nvSpPr>
      <xdr:spPr bwMode="auto">
        <a:xfrm>
          <a:off x="6773182" y="44980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16" name="Text Box 16">
          <a:extLst>
            <a:ext uri="{FF2B5EF4-FFF2-40B4-BE49-F238E27FC236}">
              <a16:creationId xmlns:a16="http://schemas.microsoft.com/office/drawing/2014/main" id="{C59A66E6-06F7-4780-8F0D-662C96BDCDBC}"/>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17" name="Text Box 17">
          <a:extLst>
            <a:ext uri="{FF2B5EF4-FFF2-40B4-BE49-F238E27FC236}">
              <a16:creationId xmlns:a16="http://schemas.microsoft.com/office/drawing/2014/main" id="{1E6EF989-796E-4245-B38F-8D59B790E80B}"/>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18" name="Text Box 18">
          <a:extLst>
            <a:ext uri="{FF2B5EF4-FFF2-40B4-BE49-F238E27FC236}">
              <a16:creationId xmlns:a16="http://schemas.microsoft.com/office/drawing/2014/main" id="{697EC870-AD15-49AD-BAC5-D60319777CF1}"/>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19" name="Text Box 19">
          <a:extLst>
            <a:ext uri="{FF2B5EF4-FFF2-40B4-BE49-F238E27FC236}">
              <a16:creationId xmlns:a16="http://schemas.microsoft.com/office/drawing/2014/main" id="{8219CB7C-3EAB-4899-A0F2-2431962E590E}"/>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442269"/>
    <xdr:sp macro="" textlink="">
      <xdr:nvSpPr>
        <xdr:cNvPr id="1320" name="Text Box 15">
          <a:extLst>
            <a:ext uri="{FF2B5EF4-FFF2-40B4-BE49-F238E27FC236}">
              <a16:creationId xmlns:a16="http://schemas.microsoft.com/office/drawing/2014/main" id="{D6CB8134-B0C1-47A1-96DF-9AE1DF0CA738}"/>
            </a:ext>
          </a:extLst>
        </xdr:cNvPr>
        <xdr:cNvSpPr txBox="1">
          <a:spLocks noChangeArrowheads="1"/>
        </xdr:cNvSpPr>
      </xdr:nvSpPr>
      <xdr:spPr bwMode="auto">
        <a:xfrm>
          <a:off x="9616168" y="41152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21" name="Text Box 16">
          <a:extLst>
            <a:ext uri="{FF2B5EF4-FFF2-40B4-BE49-F238E27FC236}">
              <a16:creationId xmlns:a16="http://schemas.microsoft.com/office/drawing/2014/main" id="{BBF78195-44CB-4D9A-A4B2-E5209D6DDF79}"/>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22" name="Text Box 17">
          <a:extLst>
            <a:ext uri="{FF2B5EF4-FFF2-40B4-BE49-F238E27FC236}">
              <a16:creationId xmlns:a16="http://schemas.microsoft.com/office/drawing/2014/main" id="{4B62F0DF-B5D6-41D6-9B8C-6A72AADEA1E5}"/>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23" name="Text Box 18">
          <a:extLst>
            <a:ext uri="{FF2B5EF4-FFF2-40B4-BE49-F238E27FC236}">
              <a16:creationId xmlns:a16="http://schemas.microsoft.com/office/drawing/2014/main" id="{2B142850-D8C4-43C3-ACA3-9D4E5BA87E05}"/>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24" name="Text Box 19">
          <a:extLst>
            <a:ext uri="{FF2B5EF4-FFF2-40B4-BE49-F238E27FC236}">
              <a16:creationId xmlns:a16="http://schemas.microsoft.com/office/drawing/2014/main" id="{64E1144B-58A0-49BC-8350-9847282BF532}"/>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25" name="Text Box 16">
          <a:extLst>
            <a:ext uri="{FF2B5EF4-FFF2-40B4-BE49-F238E27FC236}">
              <a16:creationId xmlns:a16="http://schemas.microsoft.com/office/drawing/2014/main" id="{02F47330-5AB6-4D75-A838-7B6B26A3859A}"/>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26" name="Text Box 17">
          <a:extLst>
            <a:ext uri="{FF2B5EF4-FFF2-40B4-BE49-F238E27FC236}">
              <a16:creationId xmlns:a16="http://schemas.microsoft.com/office/drawing/2014/main" id="{8E5AEDD3-E343-4843-8E7C-989AD8B7681E}"/>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27" name="Text Box 18">
          <a:extLst>
            <a:ext uri="{FF2B5EF4-FFF2-40B4-BE49-F238E27FC236}">
              <a16:creationId xmlns:a16="http://schemas.microsoft.com/office/drawing/2014/main" id="{9AF207F9-0058-4C2E-8FF4-E672833E7515}"/>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28" name="Text Box 19">
          <a:extLst>
            <a:ext uri="{FF2B5EF4-FFF2-40B4-BE49-F238E27FC236}">
              <a16:creationId xmlns:a16="http://schemas.microsoft.com/office/drawing/2014/main" id="{BB9C6DDC-AB7E-4274-85A5-4BC1F83A106D}"/>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329" name="Text Box 16">
          <a:extLst>
            <a:ext uri="{FF2B5EF4-FFF2-40B4-BE49-F238E27FC236}">
              <a16:creationId xmlns:a16="http://schemas.microsoft.com/office/drawing/2014/main" id="{B2704085-76A0-49D6-B963-2B118F234845}"/>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330" name="Text Box 17">
          <a:extLst>
            <a:ext uri="{FF2B5EF4-FFF2-40B4-BE49-F238E27FC236}">
              <a16:creationId xmlns:a16="http://schemas.microsoft.com/office/drawing/2014/main" id="{FCDBE19C-B287-4D6A-8A6D-37E830C2E30F}"/>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331" name="Text Box 18">
          <a:extLst>
            <a:ext uri="{FF2B5EF4-FFF2-40B4-BE49-F238E27FC236}">
              <a16:creationId xmlns:a16="http://schemas.microsoft.com/office/drawing/2014/main" id="{F8E9C4EF-32D6-4475-A070-B808CF403E10}"/>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332" name="Text Box 19">
          <a:extLst>
            <a:ext uri="{FF2B5EF4-FFF2-40B4-BE49-F238E27FC236}">
              <a16:creationId xmlns:a16="http://schemas.microsoft.com/office/drawing/2014/main" id="{C11D62BD-D515-400B-951A-A05D5716EC3A}"/>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333" name="Text Box 16">
          <a:extLst>
            <a:ext uri="{FF2B5EF4-FFF2-40B4-BE49-F238E27FC236}">
              <a16:creationId xmlns:a16="http://schemas.microsoft.com/office/drawing/2014/main" id="{D112F28B-13D4-4DAC-AF72-77CDC2ED7556}"/>
            </a:ext>
          </a:extLst>
        </xdr:cNvPr>
        <xdr:cNvSpPr txBox="1">
          <a:spLocks noChangeArrowheads="1"/>
        </xdr:cNvSpPr>
      </xdr:nvSpPr>
      <xdr:spPr bwMode="auto">
        <a:xfrm>
          <a:off x="48069500"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334" name="Text Box 17">
          <a:extLst>
            <a:ext uri="{FF2B5EF4-FFF2-40B4-BE49-F238E27FC236}">
              <a16:creationId xmlns:a16="http://schemas.microsoft.com/office/drawing/2014/main" id="{243B55F0-2DD6-4276-A5DA-0D5F4BD6803C}"/>
            </a:ext>
          </a:extLst>
        </xdr:cNvPr>
        <xdr:cNvSpPr txBox="1">
          <a:spLocks noChangeArrowheads="1"/>
        </xdr:cNvSpPr>
      </xdr:nvSpPr>
      <xdr:spPr bwMode="auto">
        <a:xfrm>
          <a:off x="48069500"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335" name="Text Box 18">
          <a:extLst>
            <a:ext uri="{FF2B5EF4-FFF2-40B4-BE49-F238E27FC236}">
              <a16:creationId xmlns:a16="http://schemas.microsoft.com/office/drawing/2014/main" id="{2971D838-BB4D-4E86-8F1F-13266031D59C}"/>
            </a:ext>
          </a:extLst>
        </xdr:cNvPr>
        <xdr:cNvSpPr txBox="1">
          <a:spLocks noChangeArrowheads="1"/>
        </xdr:cNvSpPr>
      </xdr:nvSpPr>
      <xdr:spPr bwMode="auto">
        <a:xfrm>
          <a:off x="48069500"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336" name="Text Box 19">
          <a:extLst>
            <a:ext uri="{FF2B5EF4-FFF2-40B4-BE49-F238E27FC236}">
              <a16:creationId xmlns:a16="http://schemas.microsoft.com/office/drawing/2014/main" id="{B3928707-4578-422E-A8E1-6CEF21FCC51B}"/>
            </a:ext>
          </a:extLst>
        </xdr:cNvPr>
        <xdr:cNvSpPr txBox="1">
          <a:spLocks noChangeArrowheads="1"/>
        </xdr:cNvSpPr>
      </xdr:nvSpPr>
      <xdr:spPr bwMode="auto">
        <a:xfrm>
          <a:off x="48069500"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444014"/>
    <xdr:sp macro="" textlink="">
      <xdr:nvSpPr>
        <xdr:cNvPr id="1337" name="Text Box 15">
          <a:extLst>
            <a:ext uri="{FF2B5EF4-FFF2-40B4-BE49-F238E27FC236}">
              <a16:creationId xmlns:a16="http://schemas.microsoft.com/office/drawing/2014/main" id="{B7ED481A-B311-4006-A9A6-C82C38E3BCAE}"/>
            </a:ext>
          </a:extLst>
        </xdr:cNvPr>
        <xdr:cNvSpPr txBox="1">
          <a:spLocks noChangeArrowheads="1"/>
        </xdr:cNvSpPr>
      </xdr:nvSpPr>
      <xdr:spPr bwMode="auto">
        <a:xfrm>
          <a:off x="3710214" y="4115254"/>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38" name="Text Box 16">
          <a:extLst>
            <a:ext uri="{FF2B5EF4-FFF2-40B4-BE49-F238E27FC236}">
              <a16:creationId xmlns:a16="http://schemas.microsoft.com/office/drawing/2014/main" id="{34A66210-0E3B-4872-A46F-B00C79F793A5}"/>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39" name="Text Box 17">
          <a:extLst>
            <a:ext uri="{FF2B5EF4-FFF2-40B4-BE49-F238E27FC236}">
              <a16:creationId xmlns:a16="http://schemas.microsoft.com/office/drawing/2014/main" id="{17B34B66-A2CD-4240-AA74-BD36A1EA2403}"/>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40" name="Text Box 18">
          <a:extLst>
            <a:ext uri="{FF2B5EF4-FFF2-40B4-BE49-F238E27FC236}">
              <a16:creationId xmlns:a16="http://schemas.microsoft.com/office/drawing/2014/main" id="{229A8ABF-001F-4979-92D4-6513D0ECB277}"/>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41" name="Text Box 19">
          <a:extLst>
            <a:ext uri="{FF2B5EF4-FFF2-40B4-BE49-F238E27FC236}">
              <a16:creationId xmlns:a16="http://schemas.microsoft.com/office/drawing/2014/main" id="{5E5FF297-D806-4F75-A023-8A6D8E514E5A}"/>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213632"/>
    <xdr:sp macro="" textlink="">
      <xdr:nvSpPr>
        <xdr:cNvPr id="1342" name="Text Box 15">
          <a:extLst>
            <a:ext uri="{FF2B5EF4-FFF2-40B4-BE49-F238E27FC236}">
              <a16:creationId xmlns:a16="http://schemas.microsoft.com/office/drawing/2014/main" id="{154083F4-E6EE-43CA-9AB4-FE5C02D0DDC4}"/>
            </a:ext>
          </a:extLst>
        </xdr:cNvPr>
        <xdr:cNvSpPr txBox="1">
          <a:spLocks noChangeArrowheads="1"/>
        </xdr:cNvSpPr>
      </xdr:nvSpPr>
      <xdr:spPr bwMode="auto">
        <a:xfrm>
          <a:off x="3710214" y="44980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442269"/>
    <xdr:sp macro="" textlink="">
      <xdr:nvSpPr>
        <xdr:cNvPr id="1343" name="Text Box 15">
          <a:extLst>
            <a:ext uri="{FF2B5EF4-FFF2-40B4-BE49-F238E27FC236}">
              <a16:creationId xmlns:a16="http://schemas.microsoft.com/office/drawing/2014/main" id="{DF5DE7A2-F4C6-4B67-B613-53612F59560F}"/>
            </a:ext>
          </a:extLst>
        </xdr:cNvPr>
        <xdr:cNvSpPr txBox="1">
          <a:spLocks noChangeArrowheads="1"/>
        </xdr:cNvSpPr>
      </xdr:nvSpPr>
      <xdr:spPr bwMode="auto">
        <a:xfrm>
          <a:off x="6773182" y="41152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344" name="Text Box 16">
          <a:extLst>
            <a:ext uri="{FF2B5EF4-FFF2-40B4-BE49-F238E27FC236}">
              <a16:creationId xmlns:a16="http://schemas.microsoft.com/office/drawing/2014/main" id="{E806B8A7-29C2-4EBC-99F1-C28CFCCCD7E0}"/>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345" name="Text Box 17">
          <a:extLst>
            <a:ext uri="{FF2B5EF4-FFF2-40B4-BE49-F238E27FC236}">
              <a16:creationId xmlns:a16="http://schemas.microsoft.com/office/drawing/2014/main" id="{DFD5BAF0-2632-42F1-94A7-AC32B2458A5F}"/>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346" name="Text Box 18">
          <a:extLst>
            <a:ext uri="{FF2B5EF4-FFF2-40B4-BE49-F238E27FC236}">
              <a16:creationId xmlns:a16="http://schemas.microsoft.com/office/drawing/2014/main" id="{A57F26EF-2E19-46D7-95F9-164383D94A21}"/>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213632"/>
    <xdr:sp macro="" textlink="">
      <xdr:nvSpPr>
        <xdr:cNvPr id="1347" name="Text Box 15">
          <a:extLst>
            <a:ext uri="{FF2B5EF4-FFF2-40B4-BE49-F238E27FC236}">
              <a16:creationId xmlns:a16="http://schemas.microsoft.com/office/drawing/2014/main" id="{F525B37B-135A-4197-ACFB-583939A489DC}"/>
            </a:ext>
          </a:extLst>
        </xdr:cNvPr>
        <xdr:cNvSpPr txBox="1">
          <a:spLocks noChangeArrowheads="1"/>
        </xdr:cNvSpPr>
      </xdr:nvSpPr>
      <xdr:spPr bwMode="auto">
        <a:xfrm>
          <a:off x="6773182" y="44980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48" name="Text Box 16">
          <a:extLst>
            <a:ext uri="{FF2B5EF4-FFF2-40B4-BE49-F238E27FC236}">
              <a16:creationId xmlns:a16="http://schemas.microsoft.com/office/drawing/2014/main" id="{4943C167-8952-41DB-ADBF-A651A117F1CE}"/>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49" name="Text Box 17">
          <a:extLst>
            <a:ext uri="{FF2B5EF4-FFF2-40B4-BE49-F238E27FC236}">
              <a16:creationId xmlns:a16="http://schemas.microsoft.com/office/drawing/2014/main" id="{807996BD-9BE3-4F79-80A6-FB1BF510E692}"/>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50" name="Text Box 18">
          <a:extLst>
            <a:ext uri="{FF2B5EF4-FFF2-40B4-BE49-F238E27FC236}">
              <a16:creationId xmlns:a16="http://schemas.microsoft.com/office/drawing/2014/main" id="{20B1616E-515D-4490-BE77-48D552E84E2C}"/>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51" name="Text Box 19">
          <a:extLst>
            <a:ext uri="{FF2B5EF4-FFF2-40B4-BE49-F238E27FC236}">
              <a16:creationId xmlns:a16="http://schemas.microsoft.com/office/drawing/2014/main" id="{4588F229-DF3E-437C-8968-F1483ACBB327}"/>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442269"/>
    <xdr:sp macro="" textlink="">
      <xdr:nvSpPr>
        <xdr:cNvPr id="1352" name="Text Box 15">
          <a:extLst>
            <a:ext uri="{FF2B5EF4-FFF2-40B4-BE49-F238E27FC236}">
              <a16:creationId xmlns:a16="http://schemas.microsoft.com/office/drawing/2014/main" id="{06330BEC-A8D0-445C-BEC9-37172AFDD893}"/>
            </a:ext>
          </a:extLst>
        </xdr:cNvPr>
        <xdr:cNvSpPr txBox="1">
          <a:spLocks noChangeArrowheads="1"/>
        </xdr:cNvSpPr>
      </xdr:nvSpPr>
      <xdr:spPr bwMode="auto">
        <a:xfrm>
          <a:off x="9616168" y="41152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53" name="Text Box 16">
          <a:extLst>
            <a:ext uri="{FF2B5EF4-FFF2-40B4-BE49-F238E27FC236}">
              <a16:creationId xmlns:a16="http://schemas.microsoft.com/office/drawing/2014/main" id="{A3F805A3-9C02-461E-936D-6938733321D2}"/>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54" name="Text Box 17">
          <a:extLst>
            <a:ext uri="{FF2B5EF4-FFF2-40B4-BE49-F238E27FC236}">
              <a16:creationId xmlns:a16="http://schemas.microsoft.com/office/drawing/2014/main" id="{56F16EBC-E930-43BE-9F30-AE7069A5B213}"/>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55" name="Text Box 18">
          <a:extLst>
            <a:ext uri="{FF2B5EF4-FFF2-40B4-BE49-F238E27FC236}">
              <a16:creationId xmlns:a16="http://schemas.microsoft.com/office/drawing/2014/main" id="{1D2D19BA-904A-4480-AFA5-EBCF1DD02C06}"/>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56" name="Text Box 19">
          <a:extLst>
            <a:ext uri="{FF2B5EF4-FFF2-40B4-BE49-F238E27FC236}">
              <a16:creationId xmlns:a16="http://schemas.microsoft.com/office/drawing/2014/main" id="{E0558191-CE9C-4BE9-A217-FDF15EC415FE}"/>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57" name="Text Box 16">
          <a:extLst>
            <a:ext uri="{FF2B5EF4-FFF2-40B4-BE49-F238E27FC236}">
              <a16:creationId xmlns:a16="http://schemas.microsoft.com/office/drawing/2014/main" id="{C3DB319E-523A-4686-B48F-8052135F02F9}"/>
            </a:ext>
          </a:extLst>
        </xdr:cNvPr>
        <xdr:cNvSpPr txBox="1">
          <a:spLocks noChangeArrowheads="1"/>
        </xdr:cNvSpPr>
      </xdr:nvSpPr>
      <xdr:spPr bwMode="auto">
        <a:xfrm>
          <a:off x="3706091"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58" name="Text Box 17">
          <a:extLst>
            <a:ext uri="{FF2B5EF4-FFF2-40B4-BE49-F238E27FC236}">
              <a16:creationId xmlns:a16="http://schemas.microsoft.com/office/drawing/2014/main" id="{A5AA5C58-3CBB-49EA-85DF-9D28E1EBDD82}"/>
            </a:ext>
          </a:extLst>
        </xdr:cNvPr>
        <xdr:cNvSpPr txBox="1">
          <a:spLocks noChangeArrowheads="1"/>
        </xdr:cNvSpPr>
      </xdr:nvSpPr>
      <xdr:spPr bwMode="auto">
        <a:xfrm>
          <a:off x="3706091"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59" name="Text Box 18">
          <a:extLst>
            <a:ext uri="{FF2B5EF4-FFF2-40B4-BE49-F238E27FC236}">
              <a16:creationId xmlns:a16="http://schemas.microsoft.com/office/drawing/2014/main" id="{38EE4201-CF6F-4AE0-8648-3B04CFC3B785}"/>
            </a:ext>
          </a:extLst>
        </xdr:cNvPr>
        <xdr:cNvSpPr txBox="1">
          <a:spLocks noChangeArrowheads="1"/>
        </xdr:cNvSpPr>
      </xdr:nvSpPr>
      <xdr:spPr bwMode="auto">
        <a:xfrm>
          <a:off x="3706091"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60" name="Text Box 19">
          <a:extLst>
            <a:ext uri="{FF2B5EF4-FFF2-40B4-BE49-F238E27FC236}">
              <a16:creationId xmlns:a16="http://schemas.microsoft.com/office/drawing/2014/main" id="{AAC3FF17-BA06-4539-9E1A-BCA4A7F30AF4}"/>
            </a:ext>
          </a:extLst>
        </xdr:cNvPr>
        <xdr:cNvSpPr txBox="1">
          <a:spLocks noChangeArrowheads="1"/>
        </xdr:cNvSpPr>
      </xdr:nvSpPr>
      <xdr:spPr bwMode="auto">
        <a:xfrm>
          <a:off x="3706091"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361" name="Text Box 16">
          <a:extLst>
            <a:ext uri="{FF2B5EF4-FFF2-40B4-BE49-F238E27FC236}">
              <a16:creationId xmlns:a16="http://schemas.microsoft.com/office/drawing/2014/main" id="{E3461970-DA60-457C-8DC9-39590BC57E51}"/>
            </a:ext>
          </a:extLst>
        </xdr:cNvPr>
        <xdr:cNvSpPr txBox="1">
          <a:spLocks noChangeArrowheads="1"/>
        </xdr:cNvSpPr>
      </xdr:nvSpPr>
      <xdr:spPr bwMode="auto">
        <a:xfrm>
          <a:off x="6768234"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362" name="Text Box 17">
          <a:extLst>
            <a:ext uri="{FF2B5EF4-FFF2-40B4-BE49-F238E27FC236}">
              <a16:creationId xmlns:a16="http://schemas.microsoft.com/office/drawing/2014/main" id="{B16C63CA-4848-49C9-AE5C-38DF7999E2FE}"/>
            </a:ext>
          </a:extLst>
        </xdr:cNvPr>
        <xdr:cNvSpPr txBox="1">
          <a:spLocks noChangeArrowheads="1"/>
        </xdr:cNvSpPr>
      </xdr:nvSpPr>
      <xdr:spPr bwMode="auto">
        <a:xfrm>
          <a:off x="6768234"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363" name="Text Box 18">
          <a:extLst>
            <a:ext uri="{FF2B5EF4-FFF2-40B4-BE49-F238E27FC236}">
              <a16:creationId xmlns:a16="http://schemas.microsoft.com/office/drawing/2014/main" id="{AB67BB4F-FEC5-4CE8-8508-E0C673E66FA4}"/>
            </a:ext>
          </a:extLst>
        </xdr:cNvPr>
        <xdr:cNvSpPr txBox="1">
          <a:spLocks noChangeArrowheads="1"/>
        </xdr:cNvSpPr>
      </xdr:nvSpPr>
      <xdr:spPr bwMode="auto">
        <a:xfrm>
          <a:off x="6768234"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364" name="Text Box 19">
          <a:extLst>
            <a:ext uri="{FF2B5EF4-FFF2-40B4-BE49-F238E27FC236}">
              <a16:creationId xmlns:a16="http://schemas.microsoft.com/office/drawing/2014/main" id="{61FCF288-0B1F-47A1-8817-2B7CF67E37FA}"/>
            </a:ext>
          </a:extLst>
        </xdr:cNvPr>
        <xdr:cNvSpPr txBox="1">
          <a:spLocks noChangeArrowheads="1"/>
        </xdr:cNvSpPr>
      </xdr:nvSpPr>
      <xdr:spPr bwMode="auto">
        <a:xfrm>
          <a:off x="6768234"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365" name="Text Box 16">
          <a:extLst>
            <a:ext uri="{FF2B5EF4-FFF2-40B4-BE49-F238E27FC236}">
              <a16:creationId xmlns:a16="http://schemas.microsoft.com/office/drawing/2014/main" id="{5CD6A7DB-9D14-4175-85D2-420B065C34D6}"/>
            </a:ext>
          </a:extLst>
        </xdr:cNvPr>
        <xdr:cNvSpPr txBox="1">
          <a:spLocks noChangeArrowheads="1"/>
        </xdr:cNvSpPr>
      </xdr:nvSpPr>
      <xdr:spPr bwMode="auto">
        <a:xfrm>
          <a:off x="48052182"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366" name="Text Box 17">
          <a:extLst>
            <a:ext uri="{FF2B5EF4-FFF2-40B4-BE49-F238E27FC236}">
              <a16:creationId xmlns:a16="http://schemas.microsoft.com/office/drawing/2014/main" id="{20D5EF7D-9589-4003-A095-DBC5DF7E91D9}"/>
            </a:ext>
          </a:extLst>
        </xdr:cNvPr>
        <xdr:cNvSpPr txBox="1">
          <a:spLocks noChangeArrowheads="1"/>
        </xdr:cNvSpPr>
      </xdr:nvSpPr>
      <xdr:spPr bwMode="auto">
        <a:xfrm>
          <a:off x="48052182"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367" name="Text Box 18">
          <a:extLst>
            <a:ext uri="{FF2B5EF4-FFF2-40B4-BE49-F238E27FC236}">
              <a16:creationId xmlns:a16="http://schemas.microsoft.com/office/drawing/2014/main" id="{9D878CAE-270F-4159-BCF5-E6F6514247E0}"/>
            </a:ext>
          </a:extLst>
        </xdr:cNvPr>
        <xdr:cNvSpPr txBox="1">
          <a:spLocks noChangeArrowheads="1"/>
        </xdr:cNvSpPr>
      </xdr:nvSpPr>
      <xdr:spPr bwMode="auto">
        <a:xfrm>
          <a:off x="48052182"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368" name="Text Box 19">
          <a:extLst>
            <a:ext uri="{FF2B5EF4-FFF2-40B4-BE49-F238E27FC236}">
              <a16:creationId xmlns:a16="http://schemas.microsoft.com/office/drawing/2014/main" id="{50DED1C4-EA56-454F-8A79-AED312D469DC}"/>
            </a:ext>
          </a:extLst>
        </xdr:cNvPr>
        <xdr:cNvSpPr txBox="1">
          <a:spLocks noChangeArrowheads="1"/>
        </xdr:cNvSpPr>
      </xdr:nvSpPr>
      <xdr:spPr bwMode="auto">
        <a:xfrm>
          <a:off x="48052182"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444014"/>
    <xdr:sp macro="" textlink="">
      <xdr:nvSpPr>
        <xdr:cNvPr id="1369" name="Text Box 15">
          <a:extLst>
            <a:ext uri="{FF2B5EF4-FFF2-40B4-BE49-F238E27FC236}">
              <a16:creationId xmlns:a16="http://schemas.microsoft.com/office/drawing/2014/main" id="{FAC99A6E-5A81-4803-B7B7-80BDB6D405A8}"/>
            </a:ext>
          </a:extLst>
        </xdr:cNvPr>
        <xdr:cNvSpPr txBox="1">
          <a:spLocks noChangeArrowheads="1"/>
        </xdr:cNvSpPr>
      </xdr:nvSpPr>
      <xdr:spPr bwMode="auto">
        <a:xfrm>
          <a:off x="3706091" y="4130098"/>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70" name="Text Box 16">
          <a:extLst>
            <a:ext uri="{FF2B5EF4-FFF2-40B4-BE49-F238E27FC236}">
              <a16:creationId xmlns:a16="http://schemas.microsoft.com/office/drawing/2014/main" id="{BDEE638C-D576-4258-86DE-524FC5E5D3BE}"/>
            </a:ext>
          </a:extLst>
        </xdr:cNvPr>
        <xdr:cNvSpPr txBox="1">
          <a:spLocks noChangeArrowheads="1"/>
        </xdr:cNvSpPr>
      </xdr:nvSpPr>
      <xdr:spPr bwMode="auto">
        <a:xfrm>
          <a:off x="3706091"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71" name="Text Box 17">
          <a:extLst>
            <a:ext uri="{FF2B5EF4-FFF2-40B4-BE49-F238E27FC236}">
              <a16:creationId xmlns:a16="http://schemas.microsoft.com/office/drawing/2014/main" id="{3A68BF2B-9E50-4A1A-A4A8-82A43094C498}"/>
            </a:ext>
          </a:extLst>
        </xdr:cNvPr>
        <xdr:cNvSpPr txBox="1">
          <a:spLocks noChangeArrowheads="1"/>
        </xdr:cNvSpPr>
      </xdr:nvSpPr>
      <xdr:spPr bwMode="auto">
        <a:xfrm>
          <a:off x="3706091"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72" name="Text Box 18">
          <a:extLst>
            <a:ext uri="{FF2B5EF4-FFF2-40B4-BE49-F238E27FC236}">
              <a16:creationId xmlns:a16="http://schemas.microsoft.com/office/drawing/2014/main" id="{FC48ED3E-3DF4-4C1B-BFEF-34089D0ECFED}"/>
            </a:ext>
          </a:extLst>
        </xdr:cNvPr>
        <xdr:cNvSpPr txBox="1">
          <a:spLocks noChangeArrowheads="1"/>
        </xdr:cNvSpPr>
      </xdr:nvSpPr>
      <xdr:spPr bwMode="auto">
        <a:xfrm>
          <a:off x="3706091"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73" name="Text Box 19">
          <a:extLst>
            <a:ext uri="{FF2B5EF4-FFF2-40B4-BE49-F238E27FC236}">
              <a16:creationId xmlns:a16="http://schemas.microsoft.com/office/drawing/2014/main" id="{44510459-A3AE-43A7-B7FE-7CF099CC1AD9}"/>
            </a:ext>
          </a:extLst>
        </xdr:cNvPr>
        <xdr:cNvSpPr txBox="1">
          <a:spLocks noChangeArrowheads="1"/>
        </xdr:cNvSpPr>
      </xdr:nvSpPr>
      <xdr:spPr bwMode="auto">
        <a:xfrm>
          <a:off x="3706091"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442269"/>
    <xdr:sp macro="" textlink="">
      <xdr:nvSpPr>
        <xdr:cNvPr id="1374" name="Text Box 15">
          <a:extLst>
            <a:ext uri="{FF2B5EF4-FFF2-40B4-BE49-F238E27FC236}">
              <a16:creationId xmlns:a16="http://schemas.microsoft.com/office/drawing/2014/main" id="{5D4E293B-CCAB-49A3-A502-056040E961AB}"/>
            </a:ext>
          </a:extLst>
        </xdr:cNvPr>
        <xdr:cNvSpPr txBox="1">
          <a:spLocks noChangeArrowheads="1"/>
        </xdr:cNvSpPr>
      </xdr:nvSpPr>
      <xdr:spPr bwMode="auto">
        <a:xfrm>
          <a:off x="6768234" y="413009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375" name="Text Box 16">
          <a:extLst>
            <a:ext uri="{FF2B5EF4-FFF2-40B4-BE49-F238E27FC236}">
              <a16:creationId xmlns:a16="http://schemas.microsoft.com/office/drawing/2014/main" id="{A1D4823E-8CA9-4B4E-97D0-59CE86B32865}"/>
            </a:ext>
          </a:extLst>
        </xdr:cNvPr>
        <xdr:cNvSpPr txBox="1">
          <a:spLocks noChangeArrowheads="1"/>
        </xdr:cNvSpPr>
      </xdr:nvSpPr>
      <xdr:spPr bwMode="auto">
        <a:xfrm>
          <a:off x="6768234"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376" name="Text Box 17">
          <a:extLst>
            <a:ext uri="{FF2B5EF4-FFF2-40B4-BE49-F238E27FC236}">
              <a16:creationId xmlns:a16="http://schemas.microsoft.com/office/drawing/2014/main" id="{4D5FD842-7F73-4B6C-A257-2236F61D276A}"/>
            </a:ext>
          </a:extLst>
        </xdr:cNvPr>
        <xdr:cNvSpPr txBox="1">
          <a:spLocks noChangeArrowheads="1"/>
        </xdr:cNvSpPr>
      </xdr:nvSpPr>
      <xdr:spPr bwMode="auto">
        <a:xfrm>
          <a:off x="6768234"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377" name="Text Box 18">
          <a:extLst>
            <a:ext uri="{FF2B5EF4-FFF2-40B4-BE49-F238E27FC236}">
              <a16:creationId xmlns:a16="http://schemas.microsoft.com/office/drawing/2014/main" id="{2A1C8C37-58DE-4358-8A64-681F4BAA420B}"/>
            </a:ext>
          </a:extLst>
        </xdr:cNvPr>
        <xdr:cNvSpPr txBox="1">
          <a:spLocks noChangeArrowheads="1"/>
        </xdr:cNvSpPr>
      </xdr:nvSpPr>
      <xdr:spPr bwMode="auto">
        <a:xfrm>
          <a:off x="6768234"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78" name="Text Box 16">
          <a:extLst>
            <a:ext uri="{FF2B5EF4-FFF2-40B4-BE49-F238E27FC236}">
              <a16:creationId xmlns:a16="http://schemas.microsoft.com/office/drawing/2014/main" id="{FD0E7258-709A-4345-8763-403FE42F0761}"/>
            </a:ext>
          </a:extLst>
        </xdr:cNvPr>
        <xdr:cNvSpPr txBox="1">
          <a:spLocks noChangeArrowheads="1"/>
        </xdr:cNvSpPr>
      </xdr:nvSpPr>
      <xdr:spPr bwMode="auto">
        <a:xfrm>
          <a:off x="9615343"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79" name="Text Box 17">
          <a:extLst>
            <a:ext uri="{FF2B5EF4-FFF2-40B4-BE49-F238E27FC236}">
              <a16:creationId xmlns:a16="http://schemas.microsoft.com/office/drawing/2014/main" id="{57E3C16E-1A6B-43F3-A011-7350A8B990A3}"/>
            </a:ext>
          </a:extLst>
        </xdr:cNvPr>
        <xdr:cNvSpPr txBox="1">
          <a:spLocks noChangeArrowheads="1"/>
        </xdr:cNvSpPr>
      </xdr:nvSpPr>
      <xdr:spPr bwMode="auto">
        <a:xfrm>
          <a:off x="9615343"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80" name="Text Box 18">
          <a:extLst>
            <a:ext uri="{FF2B5EF4-FFF2-40B4-BE49-F238E27FC236}">
              <a16:creationId xmlns:a16="http://schemas.microsoft.com/office/drawing/2014/main" id="{C412FBD0-1153-42A1-A290-EDBBFB76556C}"/>
            </a:ext>
          </a:extLst>
        </xdr:cNvPr>
        <xdr:cNvSpPr txBox="1">
          <a:spLocks noChangeArrowheads="1"/>
        </xdr:cNvSpPr>
      </xdr:nvSpPr>
      <xdr:spPr bwMode="auto">
        <a:xfrm>
          <a:off x="9615343"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81" name="Text Box 19">
          <a:extLst>
            <a:ext uri="{FF2B5EF4-FFF2-40B4-BE49-F238E27FC236}">
              <a16:creationId xmlns:a16="http://schemas.microsoft.com/office/drawing/2014/main" id="{336314DE-16A6-4CBA-83D5-1ED1082BDA96}"/>
            </a:ext>
          </a:extLst>
        </xdr:cNvPr>
        <xdr:cNvSpPr txBox="1">
          <a:spLocks noChangeArrowheads="1"/>
        </xdr:cNvSpPr>
      </xdr:nvSpPr>
      <xdr:spPr bwMode="auto">
        <a:xfrm>
          <a:off x="9615343"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442269"/>
    <xdr:sp macro="" textlink="">
      <xdr:nvSpPr>
        <xdr:cNvPr id="1382" name="Text Box 15">
          <a:extLst>
            <a:ext uri="{FF2B5EF4-FFF2-40B4-BE49-F238E27FC236}">
              <a16:creationId xmlns:a16="http://schemas.microsoft.com/office/drawing/2014/main" id="{600C220C-1E8E-45E9-9543-3F09C6E8AFFA}"/>
            </a:ext>
          </a:extLst>
        </xdr:cNvPr>
        <xdr:cNvSpPr txBox="1">
          <a:spLocks noChangeArrowheads="1"/>
        </xdr:cNvSpPr>
      </xdr:nvSpPr>
      <xdr:spPr bwMode="auto">
        <a:xfrm>
          <a:off x="9615343" y="413009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83" name="Text Box 16">
          <a:extLst>
            <a:ext uri="{FF2B5EF4-FFF2-40B4-BE49-F238E27FC236}">
              <a16:creationId xmlns:a16="http://schemas.microsoft.com/office/drawing/2014/main" id="{CB8D282F-A8CC-4744-9E9C-2EB61B733A97}"/>
            </a:ext>
          </a:extLst>
        </xdr:cNvPr>
        <xdr:cNvSpPr txBox="1">
          <a:spLocks noChangeArrowheads="1"/>
        </xdr:cNvSpPr>
      </xdr:nvSpPr>
      <xdr:spPr bwMode="auto">
        <a:xfrm>
          <a:off x="9615343"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84" name="Text Box 17">
          <a:extLst>
            <a:ext uri="{FF2B5EF4-FFF2-40B4-BE49-F238E27FC236}">
              <a16:creationId xmlns:a16="http://schemas.microsoft.com/office/drawing/2014/main" id="{8650AF3E-AC6F-460E-8322-9FA3B92938E6}"/>
            </a:ext>
          </a:extLst>
        </xdr:cNvPr>
        <xdr:cNvSpPr txBox="1">
          <a:spLocks noChangeArrowheads="1"/>
        </xdr:cNvSpPr>
      </xdr:nvSpPr>
      <xdr:spPr bwMode="auto">
        <a:xfrm>
          <a:off x="9615343"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85" name="Text Box 18">
          <a:extLst>
            <a:ext uri="{FF2B5EF4-FFF2-40B4-BE49-F238E27FC236}">
              <a16:creationId xmlns:a16="http://schemas.microsoft.com/office/drawing/2014/main" id="{0CC4E55F-4C79-4C3A-BF5C-A505CBFAA26E}"/>
            </a:ext>
          </a:extLst>
        </xdr:cNvPr>
        <xdr:cNvSpPr txBox="1">
          <a:spLocks noChangeArrowheads="1"/>
        </xdr:cNvSpPr>
      </xdr:nvSpPr>
      <xdr:spPr bwMode="auto">
        <a:xfrm>
          <a:off x="9615343"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386" name="Text Box 19">
          <a:extLst>
            <a:ext uri="{FF2B5EF4-FFF2-40B4-BE49-F238E27FC236}">
              <a16:creationId xmlns:a16="http://schemas.microsoft.com/office/drawing/2014/main" id="{2DE926E5-B2F3-4854-8FA7-8B419AD367A7}"/>
            </a:ext>
          </a:extLst>
        </xdr:cNvPr>
        <xdr:cNvSpPr txBox="1">
          <a:spLocks noChangeArrowheads="1"/>
        </xdr:cNvSpPr>
      </xdr:nvSpPr>
      <xdr:spPr bwMode="auto">
        <a:xfrm>
          <a:off x="9615343" y="415636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87" name="Text Box 16">
          <a:extLst>
            <a:ext uri="{FF2B5EF4-FFF2-40B4-BE49-F238E27FC236}">
              <a16:creationId xmlns:a16="http://schemas.microsoft.com/office/drawing/2014/main" id="{17A59AC9-7A04-4AC6-B967-8FEF3BCBCDE5}"/>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88" name="Text Box 17">
          <a:extLst>
            <a:ext uri="{FF2B5EF4-FFF2-40B4-BE49-F238E27FC236}">
              <a16:creationId xmlns:a16="http://schemas.microsoft.com/office/drawing/2014/main" id="{1B4B0AB5-DDB9-4206-A044-8F36FD18D425}"/>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89" name="Text Box 18">
          <a:extLst>
            <a:ext uri="{FF2B5EF4-FFF2-40B4-BE49-F238E27FC236}">
              <a16:creationId xmlns:a16="http://schemas.microsoft.com/office/drawing/2014/main" id="{18EC73DB-FCC4-4947-A8D7-AEA5316E238B}"/>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390" name="Text Box 19">
          <a:extLst>
            <a:ext uri="{FF2B5EF4-FFF2-40B4-BE49-F238E27FC236}">
              <a16:creationId xmlns:a16="http://schemas.microsoft.com/office/drawing/2014/main" id="{967B4290-6A7F-4CC4-973C-FBF7DC90D760}"/>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391" name="Text Box 16">
          <a:extLst>
            <a:ext uri="{FF2B5EF4-FFF2-40B4-BE49-F238E27FC236}">
              <a16:creationId xmlns:a16="http://schemas.microsoft.com/office/drawing/2014/main" id="{42F1EDF5-1999-42DD-BBAE-5451D4D6C61C}"/>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392" name="Text Box 17">
          <a:extLst>
            <a:ext uri="{FF2B5EF4-FFF2-40B4-BE49-F238E27FC236}">
              <a16:creationId xmlns:a16="http://schemas.microsoft.com/office/drawing/2014/main" id="{BEF11387-7A67-4219-BE0D-13CE8C60DA6E}"/>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393" name="Text Box 18">
          <a:extLst>
            <a:ext uri="{FF2B5EF4-FFF2-40B4-BE49-F238E27FC236}">
              <a16:creationId xmlns:a16="http://schemas.microsoft.com/office/drawing/2014/main" id="{739A849C-81B4-481D-940D-3AE733012AD4}"/>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394" name="Text Box 19">
          <a:extLst>
            <a:ext uri="{FF2B5EF4-FFF2-40B4-BE49-F238E27FC236}">
              <a16:creationId xmlns:a16="http://schemas.microsoft.com/office/drawing/2014/main" id="{A1493939-F85B-488F-B21E-D2BD34BB3494}"/>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395" name="Text Box 16">
          <a:extLst>
            <a:ext uri="{FF2B5EF4-FFF2-40B4-BE49-F238E27FC236}">
              <a16:creationId xmlns:a16="http://schemas.microsoft.com/office/drawing/2014/main" id="{6530EA78-31B6-46AC-9007-9FC120D24A03}"/>
            </a:ext>
          </a:extLst>
        </xdr:cNvPr>
        <xdr:cNvSpPr txBox="1">
          <a:spLocks noChangeArrowheads="1"/>
        </xdr:cNvSpPr>
      </xdr:nvSpPr>
      <xdr:spPr bwMode="auto">
        <a:xfrm>
          <a:off x="48069500"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396" name="Text Box 17">
          <a:extLst>
            <a:ext uri="{FF2B5EF4-FFF2-40B4-BE49-F238E27FC236}">
              <a16:creationId xmlns:a16="http://schemas.microsoft.com/office/drawing/2014/main" id="{C2352734-52E3-4559-AA50-476F46D3729D}"/>
            </a:ext>
          </a:extLst>
        </xdr:cNvPr>
        <xdr:cNvSpPr txBox="1">
          <a:spLocks noChangeArrowheads="1"/>
        </xdr:cNvSpPr>
      </xdr:nvSpPr>
      <xdr:spPr bwMode="auto">
        <a:xfrm>
          <a:off x="48069500"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397" name="Text Box 18">
          <a:extLst>
            <a:ext uri="{FF2B5EF4-FFF2-40B4-BE49-F238E27FC236}">
              <a16:creationId xmlns:a16="http://schemas.microsoft.com/office/drawing/2014/main" id="{914E1AF2-0B8C-45BD-807F-EC224422AFA2}"/>
            </a:ext>
          </a:extLst>
        </xdr:cNvPr>
        <xdr:cNvSpPr txBox="1">
          <a:spLocks noChangeArrowheads="1"/>
        </xdr:cNvSpPr>
      </xdr:nvSpPr>
      <xdr:spPr bwMode="auto">
        <a:xfrm>
          <a:off x="48069500"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398" name="Text Box 19">
          <a:extLst>
            <a:ext uri="{FF2B5EF4-FFF2-40B4-BE49-F238E27FC236}">
              <a16:creationId xmlns:a16="http://schemas.microsoft.com/office/drawing/2014/main" id="{64D3E138-614E-49A0-9629-4F08A94C5563}"/>
            </a:ext>
          </a:extLst>
        </xdr:cNvPr>
        <xdr:cNvSpPr txBox="1">
          <a:spLocks noChangeArrowheads="1"/>
        </xdr:cNvSpPr>
      </xdr:nvSpPr>
      <xdr:spPr bwMode="auto">
        <a:xfrm>
          <a:off x="48069500"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444014"/>
    <xdr:sp macro="" textlink="">
      <xdr:nvSpPr>
        <xdr:cNvPr id="1399" name="Text Box 15">
          <a:extLst>
            <a:ext uri="{FF2B5EF4-FFF2-40B4-BE49-F238E27FC236}">
              <a16:creationId xmlns:a16="http://schemas.microsoft.com/office/drawing/2014/main" id="{7494F284-4E5C-43C9-92C2-29F88E5D2BE9}"/>
            </a:ext>
          </a:extLst>
        </xdr:cNvPr>
        <xdr:cNvSpPr txBox="1">
          <a:spLocks noChangeArrowheads="1"/>
        </xdr:cNvSpPr>
      </xdr:nvSpPr>
      <xdr:spPr bwMode="auto">
        <a:xfrm>
          <a:off x="3710214" y="4115254"/>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400" name="Text Box 16">
          <a:extLst>
            <a:ext uri="{FF2B5EF4-FFF2-40B4-BE49-F238E27FC236}">
              <a16:creationId xmlns:a16="http://schemas.microsoft.com/office/drawing/2014/main" id="{39910844-B86A-4EEA-9A42-630ADEF948A3}"/>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401" name="Text Box 17">
          <a:extLst>
            <a:ext uri="{FF2B5EF4-FFF2-40B4-BE49-F238E27FC236}">
              <a16:creationId xmlns:a16="http://schemas.microsoft.com/office/drawing/2014/main" id="{64D62EBF-EC3E-479C-BA62-2723497D7613}"/>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402" name="Text Box 18">
          <a:extLst>
            <a:ext uri="{FF2B5EF4-FFF2-40B4-BE49-F238E27FC236}">
              <a16:creationId xmlns:a16="http://schemas.microsoft.com/office/drawing/2014/main" id="{912BA4EE-EF91-4983-9597-94402FEB2751}"/>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403" name="Text Box 19">
          <a:extLst>
            <a:ext uri="{FF2B5EF4-FFF2-40B4-BE49-F238E27FC236}">
              <a16:creationId xmlns:a16="http://schemas.microsoft.com/office/drawing/2014/main" id="{1E1B3B41-E1CB-4BA6-A7AC-46C2FEF4AE1D}"/>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442269"/>
    <xdr:sp macro="" textlink="">
      <xdr:nvSpPr>
        <xdr:cNvPr id="1404" name="Text Box 15">
          <a:extLst>
            <a:ext uri="{FF2B5EF4-FFF2-40B4-BE49-F238E27FC236}">
              <a16:creationId xmlns:a16="http://schemas.microsoft.com/office/drawing/2014/main" id="{1CFFADBD-0399-4830-AD0A-FAFDE61A5BAB}"/>
            </a:ext>
          </a:extLst>
        </xdr:cNvPr>
        <xdr:cNvSpPr txBox="1">
          <a:spLocks noChangeArrowheads="1"/>
        </xdr:cNvSpPr>
      </xdr:nvSpPr>
      <xdr:spPr bwMode="auto">
        <a:xfrm>
          <a:off x="6773182" y="41152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405" name="Text Box 16">
          <a:extLst>
            <a:ext uri="{FF2B5EF4-FFF2-40B4-BE49-F238E27FC236}">
              <a16:creationId xmlns:a16="http://schemas.microsoft.com/office/drawing/2014/main" id="{13CC4614-9550-4FA8-BD6C-92FBCBFD7F46}"/>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406" name="Text Box 17">
          <a:extLst>
            <a:ext uri="{FF2B5EF4-FFF2-40B4-BE49-F238E27FC236}">
              <a16:creationId xmlns:a16="http://schemas.microsoft.com/office/drawing/2014/main" id="{30EB6816-1426-4366-8A98-6DDF9386EE44}"/>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407" name="Text Box 18">
          <a:extLst>
            <a:ext uri="{FF2B5EF4-FFF2-40B4-BE49-F238E27FC236}">
              <a16:creationId xmlns:a16="http://schemas.microsoft.com/office/drawing/2014/main" id="{6A17ABD2-B887-4661-AFEE-05ED2D1D063C}"/>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408" name="Text Box 16">
          <a:extLst>
            <a:ext uri="{FF2B5EF4-FFF2-40B4-BE49-F238E27FC236}">
              <a16:creationId xmlns:a16="http://schemas.microsoft.com/office/drawing/2014/main" id="{B5725F55-2820-4DAB-A246-73D2E436E5B8}"/>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409" name="Text Box 17">
          <a:extLst>
            <a:ext uri="{FF2B5EF4-FFF2-40B4-BE49-F238E27FC236}">
              <a16:creationId xmlns:a16="http://schemas.microsoft.com/office/drawing/2014/main" id="{20C9D5BA-3C6F-400F-BD6E-F229CF036BFB}"/>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410" name="Text Box 18">
          <a:extLst>
            <a:ext uri="{FF2B5EF4-FFF2-40B4-BE49-F238E27FC236}">
              <a16:creationId xmlns:a16="http://schemas.microsoft.com/office/drawing/2014/main" id="{732BBE32-AF4F-4B63-BC9D-1E548993F5F9}"/>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411" name="Text Box 19">
          <a:extLst>
            <a:ext uri="{FF2B5EF4-FFF2-40B4-BE49-F238E27FC236}">
              <a16:creationId xmlns:a16="http://schemas.microsoft.com/office/drawing/2014/main" id="{87190FFE-95FF-41B7-8475-6D2B820ADB7B}"/>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412" name="Text Box 16">
          <a:extLst>
            <a:ext uri="{FF2B5EF4-FFF2-40B4-BE49-F238E27FC236}">
              <a16:creationId xmlns:a16="http://schemas.microsoft.com/office/drawing/2014/main" id="{2E5FEA5C-D391-41AA-B973-9B43CAD24BC3}"/>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413" name="Text Box 17">
          <a:extLst>
            <a:ext uri="{FF2B5EF4-FFF2-40B4-BE49-F238E27FC236}">
              <a16:creationId xmlns:a16="http://schemas.microsoft.com/office/drawing/2014/main" id="{C70AE069-E9DA-4548-A03D-BF3687391C28}"/>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414" name="Text Box 18">
          <a:extLst>
            <a:ext uri="{FF2B5EF4-FFF2-40B4-BE49-F238E27FC236}">
              <a16:creationId xmlns:a16="http://schemas.microsoft.com/office/drawing/2014/main" id="{E57D9A8D-2289-4036-9EB0-DB953C0ECA2F}"/>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415" name="Text Box 19">
          <a:extLst>
            <a:ext uri="{FF2B5EF4-FFF2-40B4-BE49-F238E27FC236}">
              <a16:creationId xmlns:a16="http://schemas.microsoft.com/office/drawing/2014/main" id="{73413F1C-B939-485A-999E-EC6C7A478C4A}"/>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416" name="Text Box 16">
          <a:extLst>
            <a:ext uri="{FF2B5EF4-FFF2-40B4-BE49-F238E27FC236}">
              <a16:creationId xmlns:a16="http://schemas.microsoft.com/office/drawing/2014/main" id="{91937B4E-327F-48AD-828D-A550BF60D0B4}"/>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417" name="Text Box 17">
          <a:extLst>
            <a:ext uri="{FF2B5EF4-FFF2-40B4-BE49-F238E27FC236}">
              <a16:creationId xmlns:a16="http://schemas.microsoft.com/office/drawing/2014/main" id="{14CD8E2D-D556-46F0-B2E5-C8947CD630C9}"/>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418" name="Text Box 18">
          <a:extLst>
            <a:ext uri="{FF2B5EF4-FFF2-40B4-BE49-F238E27FC236}">
              <a16:creationId xmlns:a16="http://schemas.microsoft.com/office/drawing/2014/main" id="{D45C3389-7C3E-4C3B-A09B-37F65D72127F}"/>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419" name="Text Box 19">
          <a:extLst>
            <a:ext uri="{FF2B5EF4-FFF2-40B4-BE49-F238E27FC236}">
              <a16:creationId xmlns:a16="http://schemas.microsoft.com/office/drawing/2014/main" id="{C6F8F64B-FC37-491C-8E06-6459249CEA4E}"/>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420" name="Text Box 16">
          <a:extLst>
            <a:ext uri="{FF2B5EF4-FFF2-40B4-BE49-F238E27FC236}">
              <a16:creationId xmlns:a16="http://schemas.microsoft.com/office/drawing/2014/main" id="{8077F415-A72E-437F-81C4-54F11C370AB2}"/>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421" name="Text Box 17">
          <a:extLst>
            <a:ext uri="{FF2B5EF4-FFF2-40B4-BE49-F238E27FC236}">
              <a16:creationId xmlns:a16="http://schemas.microsoft.com/office/drawing/2014/main" id="{03B33C2A-C5CA-4B1C-95B2-F3472C4F1525}"/>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422" name="Text Box 18">
          <a:extLst>
            <a:ext uri="{FF2B5EF4-FFF2-40B4-BE49-F238E27FC236}">
              <a16:creationId xmlns:a16="http://schemas.microsoft.com/office/drawing/2014/main" id="{64026064-795F-49D4-A1B4-30AE4EFCDD7B}"/>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423" name="Text Box 19">
          <a:extLst>
            <a:ext uri="{FF2B5EF4-FFF2-40B4-BE49-F238E27FC236}">
              <a16:creationId xmlns:a16="http://schemas.microsoft.com/office/drawing/2014/main" id="{29454D43-68AD-4C72-8F2C-C0ED438DFB2E}"/>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424" name="Text Box 16">
          <a:extLst>
            <a:ext uri="{FF2B5EF4-FFF2-40B4-BE49-F238E27FC236}">
              <a16:creationId xmlns:a16="http://schemas.microsoft.com/office/drawing/2014/main" id="{2E57DFF8-3F12-4B75-A844-C7F0A4B03421}"/>
            </a:ext>
          </a:extLst>
        </xdr:cNvPr>
        <xdr:cNvSpPr txBox="1">
          <a:spLocks noChangeArrowheads="1"/>
        </xdr:cNvSpPr>
      </xdr:nvSpPr>
      <xdr:spPr bwMode="auto">
        <a:xfrm>
          <a:off x="48069500"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425" name="Text Box 17">
          <a:extLst>
            <a:ext uri="{FF2B5EF4-FFF2-40B4-BE49-F238E27FC236}">
              <a16:creationId xmlns:a16="http://schemas.microsoft.com/office/drawing/2014/main" id="{205E7B0C-8D3D-42BE-9E6D-823D5598D5A5}"/>
            </a:ext>
          </a:extLst>
        </xdr:cNvPr>
        <xdr:cNvSpPr txBox="1">
          <a:spLocks noChangeArrowheads="1"/>
        </xdr:cNvSpPr>
      </xdr:nvSpPr>
      <xdr:spPr bwMode="auto">
        <a:xfrm>
          <a:off x="48069500"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426" name="Text Box 18">
          <a:extLst>
            <a:ext uri="{FF2B5EF4-FFF2-40B4-BE49-F238E27FC236}">
              <a16:creationId xmlns:a16="http://schemas.microsoft.com/office/drawing/2014/main" id="{EB1F95A0-4D20-4EAF-9497-3D8DF79673F8}"/>
            </a:ext>
          </a:extLst>
        </xdr:cNvPr>
        <xdr:cNvSpPr txBox="1">
          <a:spLocks noChangeArrowheads="1"/>
        </xdr:cNvSpPr>
      </xdr:nvSpPr>
      <xdr:spPr bwMode="auto">
        <a:xfrm>
          <a:off x="48069500"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87</xdr:row>
      <xdr:rowOff>0</xdr:rowOff>
    </xdr:from>
    <xdr:ext cx="95250" cy="171450"/>
    <xdr:sp macro="" textlink="">
      <xdr:nvSpPr>
        <xdr:cNvPr id="1427" name="Text Box 19">
          <a:extLst>
            <a:ext uri="{FF2B5EF4-FFF2-40B4-BE49-F238E27FC236}">
              <a16:creationId xmlns:a16="http://schemas.microsoft.com/office/drawing/2014/main" id="{4393EC62-8CC6-43E4-83D9-1C415F061AA2}"/>
            </a:ext>
          </a:extLst>
        </xdr:cNvPr>
        <xdr:cNvSpPr txBox="1">
          <a:spLocks noChangeArrowheads="1"/>
        </xdr:cNvSpPr>
      </xdr:nvSpPr>
      <xdr:spPr bwMode="auto">
        <a:xfrm>
          <a:off x="48069500"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444014"/>
    <xdr:sp macro="" textlink="">
      <xdr:nvSpPr>
        <xdr:cNvPr id="1428" name="Text Box 15">
          <a:extLst>
            <a:ext uri="{FF2B5EF4-FFF2-40B4-BE49-F238E27FC236}">
              <a16:creationId xmlns:a16="http://schemas.microsoft.com/office/drawing/2014/main" id="{3EC82463-2323-4E1D-95ED-515C50608067}"/>
            </a:ext>
          </a:extLst>
        </xdr:cNvPr>
        <xdr:cNvSpPr txBox="1">
          <a:spLocks noChangeArrowheads="1"/>
        </xdr:cNvSpPr>
      </xdr:nvSpPr>
      <xdr:spPr bwMode="auto">
        <a:xfrm>
          <a:off x="3710214" y="4115254"/>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429" name="Text Box 16">
          <a:extLst>
            <a:ext uri="{FF2B5EF4-FFF2-40B4-BE49-F238E27FC236}">
              <a16:creationId xmlns:a16="http://schemas.microsoft.com/office/drawing/2014/main" id="{F37F4A80-7C24-4B72-8F78-081AEF20F3A0}"/>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430" name="Text Box 17">
          <a:extLst>
            <a:ext uri="{FF2B5EF4-FFF2-40B4-BE49-F238E27FC236}">
              <a16:creationId xmlns:a16="http://schemas.microsoft.com/office/drawing/2014/main" id="{FE2252E7-F902-4CDC-9F7D-86CB9AC25719}"/>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431" name="Text Box 18">
          <a:extLst>
            <a:ext uri="{FF2B5EF4-FFF2-40B4-BE49-F238E27FC236}">
              <a16:creationId xmlns:a16="http://schemas.microsoft.com/office/drawing/2014/main" id="{0484BC3E-CD8A-4535-B663-38CC4C5460DA}"/>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95250" cy="171450"/>
    <xdr:sp macro="" textlink="">
      <xdr:nvSpPr>
        <xdr:cNvPr id="1432" name="Text Box 19">
          <a:extLst>
            <a:ext uri="{FF2B5EF4-FFF2-40B4-BE49-F238E27FC236}">
              <a16:creationId xmlns:a16="http://schemas.microsoft.com/office/drawing/2014/main" id="{491649C3-8729-4BD1-9242-A162CE4435C2}"/>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442269"/>
    <xdr:sp macro="" textlink="">
      <xdr:nvSpPr>
        <xdr:cNvPr id="1433" name="Text Box 15">
          <a:extLst>
            <a:ext uri="{FF2B5EF4-FFF2-40B4-BE49-F238E27FC236}">
              <a16:creationId xmlns:a16="http://schemas.microsoft.com/office/drawing/2014/main" id="{0C58D4F7-0723-4A87-A10F-A376576E1B84}"/>
            </a:ext>
          </a:extLst>
        </xdr:cNvPr>
        <xdr:cNvSpPr txBox="1">
          <a:spLocks noChangeArrowheads="1"/>
        </xdr:cNvSpPr>
      </xdr:nvSpPr>
      <xdr:spPr bwMode="auto">
        <a:xfrm>
          <a:off x="6773182" y="41152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434" name="Text Box 16">
          <a:extLst>
            <a:ext uri="{FF2B5EF4-FFF2-40B4-BE49-F238E27FC236}">
              <a16:creationId xmlns:a16="http://schemas.microsoft.com/office/drawing/2014/main" id="{7E776877-5398-484D-9262-A46EA86F6473}"/>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435" name="Text Box 17">
          <a:extLst>
            <a:ext uri="{FF2B5EF4-FFF2-40B4-BE49-F238E27FC236}">
              <a16:creationId xmlns:a16="http://schemas.microsoft.com/office/drawing/2014/main" id="{B825F7E6-E4DA-48E1-936B-86D507FAEA59}"/>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87</xdr:row>
      <xdr:rowOff>0</xdr:rowOff>
    </xdr:from>
    <xdr:ext cx="95250" cy="171450"/>
    <xdr:sp macro="" textlink="">
      <xdr:nvSpPr>
        <xdr:cNvPr id="1436" name="Text Box 18">
          <a:extLst>
            <a:ext uri="{FF2B5EF4-FFF2-40B4-BE49-F238E27FC236}">
              <a16:creationId xmlns:a16="http://schemas.microsoft.com/office/drawing/2014/main" id="{5D75235F-0C4A-4770-94FE-145F55F06EE7}"/>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437" name="Text Box 16">
          <a:extLst>
            <a:ext uri="{FF2B5EF4-FFF2-40B4-BE49-F238E27FC236}">
              <a16:creationId xmlns:a16="http://schemas.microsoft.com/office/drawing/2014/main" id="{39590808-3B34-42C2-99C4-F2BCE354C056}"/>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438" name="Text Box 17">
          <a:extLst>
            <a:ext uri="{FF2B5EF4-FFF2-40B4-BE49-F238E27FC236}">
              <a16:creationId xmlns:a16="http://schemas.microsoft.com/office/drawing/2014/main" id="{6303F833-9577-4C7F-B5C0-6A1E34013047}"/>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439" name="Text Box 18">
          <a:extLst>
            <a:ext uri="{FF2B5EF4-FFF2-40B4-BE49-F238E27FC236}">
              <a16:creationId xmlns:a16="http://schemas.microsoft.com/office/drawing/2014/main" id="{A2797C55-BD77-4687-BBB2-1A9102D74809}"/>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440" name="Text Box 19">
          <a:extLst>
            <a:ext uri="{FF2B5EF4-FFF2-40B4-BE49-F238E27FC236}">
              <a16:creationId xmlns:a16="http://schemas.microsoft.com/office/drawing/2014/main" id="{541AD493-3FB6-4326-AC14-26D977800845}"/>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441" name="Text Box 16">
          <a:extLst>
            <a:ext uri="{FF2B5EF4-FFF2-40B4-BE49-F238E27FC236}">
              <a16:creationId xmlns:a16="http://schemas.microsoft.com/office/drawing/2014/main" id="{EC7AE176-35CE-4044-BAE3-0F91496C6A40}"/>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442" name="Text Box 17">
          <a:extLst>
            <a:ext uri="{FF2B5EF4-FFF2-40B4-BE49-F238E27FC236}">
              <a16:creationId xmlns:a16="http://schemas.microsoft.com/office/drawing/2014/main" id="{997FF41C-EC1F-47D3-B398-988FCC4DB020}"/>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443" name="Text Box 18">
          <a:extLst>
            <a:ext uri="{FF2B5EF4-FFF2-40B4-BE49-F238E27FC236}">
              <a16:creationId xmlns:a16="http://schemas.microsoft.com/office/drawing/2014/main" id="{5634DE15-2486-4148-8FCB-D2B4EC08F32A}"/>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87</xdr:row>
      <xdr:rowOff>0</xdr:rowOff>
    </xdr:from>
    <xdr:ext cx="95250" cy="171450"/>
    <xdr:sp macro="" textlink="">
      <xdr:nvSpPr>
        <xdr:cNvPr id="1444" name="Text Box 19">
          <a:extLst>
            <a:ext uri="{FF2B5EF4-FFF2-40B4-BE49-F238E27FC236}">
              <a16:creationId xmlns:a16="http://schemas.microsoft.com/office/drawing/2014/main" id="{E039A32B-111F-42FF-BFDE-D1C1104E4C94}"/>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xdr:row>
      <xdr:rowOff>0</xdr:rowOff>
    </xdr:from>
    <xdr:ext cx="95250" cy="171450"/>
    <xdr:sp macro="" textlink="">
      <xdr:nvSpPr>
        <xdr:cNvPr id="1445" name="Text Box 16">
          <a:extLst>
            <a:ext uri="{FF2B5EF4-FFF2-40B4-BE49-F238E27FC236}">
              <a16:creationId xmlns:a16="http://schemas.microsoft.com/office/drawing/2014/main" id="{B2D70AFA-55F8-40B9-AA82-772FD8828FCD}"/>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xdr:row>
      <xdr:rowOff>0</xdr:rowOff>
    </xdr:from>
    <xdr:ext cx="95250" cy="171450"/>
    <xdr:sp macro="" textlink="">
      <xdr:nvSpPr>
        <xdr:cNvPr id="1446" name="Text Box 17">
          <a:extLst>
            <a:ext uri="{FF2B5EF4-FFF2-40B4-BE49-F238E27FC236}">
              <a16:creationId xmlns:a16="http://schemas.microsoft.com/office/drawing/2014/main" id="{A1DEA197-5B49-48E7-9684-AD4EDF31B654}"/>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xdr:row>
      <xdr:rowOff>0</xdr:rowOff>
    </xdr:from>
    <xdr:ext cx="95250" cy="171450"/>
    <xdr:sp macro="" textlink="">
      <xdr:nvSpPr>
        <xdr:cNvPr id="1447" name="Text Box 18">
          <a:extLst>
            <a:ext uri="{FF2B5EF4-FFF2-40B4-BE49-F238E27FC236}">
              <a16:creationId xmlns:a16="http://schemas.microsoft.com/office/drawing/2014/main" id="{778CC92C-CA4E-48CF-9DDB-09DAC8B0188C}"/>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xdr:row>
      <xdr:rowOff>0</xdr:rowOff>
    </xdr:from>
    <xdr:ext cx="95250" cy="171450"/>
    <xdr:sp macro="" textlink="">
      <xdr:nvSpPr>
        <xdr:cNvPr id="1448" name="Text Box 19">
          <a:extLst>
            <a:ext uri="{FF2B5EF4-FFF2-40B4-BE49-F238E27FC236}">
              <a16:creationId xmlns:a16="http://schemas.microsoft.com/office/drawing/2014/main" id="{89ED6055-2E5D-4998-A166-4754D6E3CCB2}"/>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14</xdr:row>
      <xdr:rowOff>0</xdr:rowOff>
    </xdr:from>
    <xdr:ext cx="95250" cy="171450"/>
    <xdr:sp macro="" textlink="">
      <xdr:nvSpPr>
        <xdr:cNvPr id="1449" name="Text Box 16">
          <a:extLst>
            <a:ext uri="{FF2B5EF4-FFF2-40B4-BE49-F238E27FC236}">
              <a16:creationId xmlns:a16="http://schemas.microsoft.com/office/drawing/2014/main" id="{E6521214-F548-424D-8AA4-0C3ADF5CF979}"/>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14</xdr:row>
      <xdr:rowOff>0</xdr:rowOff>
    </xdr:from>
    <xdr:ext cx="95250" cy="171450"/>
    <xdr:sp macro="" textlink="">
      <xdr:nvSpPr>
        <xdr:cNvPr id="1450" name="Text Box 17">
          <a:extLst>
            <a:ext uri="{FF2B5EF4-FFF2-40B4-BE49-F238E27FC236}">
              <a16:creationId xmlns:a16="http://schemas.microsoft.com/office/drawing/2014/main" id="{C149C442-EA42-40B6-BB0A-0F2D24E93CF9}"/>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14</xdr:row>
      <xdr:rowOff>0</xdr:rowOff>
    </xdr:from>
    <xdr:ext cx="95250" cy="171450"/>
    <xdr:sp macro="" textlink="">
      <xdr:nvSpPr>
        <xdr:cNvPr id="1451" name="Text Box 18">
          <a:extLst>
            <a:ext uri="{FF2B5EF4-FFF2-40B4-BE49-F238E27FC236}">
              <a16:creationId xmlns:a16="http://schemas.microsoft.com/office/drawing/2014/main" id="{089B247B-E164-4B0F-9C20-8BEE3C46E17E}"/>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14</xdr:row>
      <xdr:rowOff>0</xdr:rowOff>
    </xdr:from>
    <xdr:ext cx="95250" cy="171450"/>
    <xdr:sp macro="" textlink="">
      <xdr:nvSpPr>
        <xdr:cNvPr id="1452" name="Text Box 19">
          <a:extLst>
            <a:ext uri="{FF2B5EF4-FFF2-40B4-BE49-F238E27FC236}">
              <a16:creationId xmlns:a16="http://schemas.microsoft.com/office/drawing/2014/main" id="{C8B52FF1-7E11-4823-9948-4194C93E2762}"/>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14</xdr:row>
      <xdr:rowOff>0</xdr:rowOff>
    </xdr:from>
    <xdr:ext cx="95250" cy="171450"/>
    <xdr:sp macro="" textlink="">
      <xdr:nvSpPr>
        <xdr:cNvPr id="1453" name="Text Box 16">
          <a:extLst>
            <a:ext uri="{FF2B5EF4-FFF2-40B4-BE49-F238E27FC236}">
              <a16:creationId xmlns:a16="http://schemas.microsoft.com/office/drawing/2014/main" id="{E3D882E2-AD6F-49EC-930F-4F62FBAD2283}"/>
            </a:ext>
          </a:extLst>
        </xdr:cNvPr>
        <xdr:cNvSpPr txBox="1">
          <a:spLocks noChangeArrowheads="1"/>
        </xdr:cNvSpPr>
      </xdr:nvSpPr>
      <xdr:spPr bwMode="auto">
        <a:xfrm>
          <a:off x="48069500"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14</xdr:row>
      <xdr:rowOff>0</xdr:rowOff>
    </xdr:from>
    <xdr:ext cx="95250" cy="171450"/>
    <xdr:sp macro="" textlink="">
      <xdr:nvSpPr>
        <xdr:cNvPr id="1454" name="Text Box 17">
          <a:extLst>
            <a:ext uri="{FF2B5EF4-FFF2-40B4-BE49-F238E27FC236}">
              <a16:creationId xmlns:a16="http://schemas.microsoft.com/office/drawing/2014/main" id="{F4FCAAB3-791E-46E0-9B57-109D874C37B4}"/>
            </a:ext>
          </a:extLst>
        </xdr:cNvPr>
        <xdr:cNvSpPr txBox="1">
          <a:spLocks noChangeArrowheads="1"/>
        </xdr:cNvSpPr>
      </xdr:nvSpPr>
      <xdr:spPr bwMode="auto">
        <a:xfrm>
          <a:off x="48069500"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14</xdr:row>
      <xdr:rowOff>0</xdr:rowOff>
    </xdr:from>
    <xdr:ext cx="95250" cy="171450"/>
    <xdr:sp macro="" textlink="">
      <xdr:nvSpPr>
        <xdr:cNvPr id="1455" name="Text Box 18">
          <a:extLst>
            <a:ext uri="{FF2B5EF4-FFF2-40B4-BE49-F238E27FC236}">
              <a16:creationId xmlns:a16="http://schemas.microsoft.com/office/drawing/2014/main" id="{8CC64D6C-E8CD-4E0C-87A6-C018A25EB43F}"/>
            </a:ext>
          </a:extLst>
        </xdr:cNvPr>
        <xdr:cNvSpPr txBox="1">
          <a:spLocks noChangeArrowheads="1"/>
        </xdr:cNvSpPr>
      </xdr:nvSpPr>
      <xdr:spPr bwMode="auto">
        <a:xfrm>
          <a:off x="48069500"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14</xdr:row>
      <xdr:rowOff>0</xdr:rowOff>
    </xdr:from>
    <xdr:ext cx="95250" cy="171450"/>
    <xdr:sp macro="" textlink="">
      <xdr:nvSpPr>
        <xdr:cNvPr id="1456" name="Text Box 19">
          <a:extLst>
            <a:ext uri="{FF2B5EF4-FFF2-40B4-BE49-F238E27FC236}">
              <a16:creationId xmlns:a16="http://schemas.microsoft.com/office/drawing/2014/main" id="{C9690526-1B6D-4211-8948-AA70CE973C16}"/>
            </a:ext>
          </a:extLst>
        </xdr:cNvPr>
        <xdr:cNvSpPr txBox="1">
          <a:spLocks noChangeArrowheads="1"/>
        </xdr:cNvSpPr>
      </xdr:nvSpPr>
      <xdr:spPr bwMode="auto">
        <a:xfrm>
          <a:off x="48069500"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xdr:row>
      <xdr:rowOff>504825</xdr:rowOff>
    </xdr:from>
    <xdr:ext cx="95250" cy="444014"/>
    <xdr:sp macro="" textlink="">
      <xdr:nvSpPr>
        <xdr:cNvPr id="1457" name="Text Box 15">
          <a:extLst>
            <a:ext uri="{FF2B5EF4-FFF2-40B4-BE49-F238E27FC236}">
              <a16:creationId xmlns:a16="http://schemas.microsoft.com/office/drawing/2014/main" id="{DDB0E9D7-8939-4AFD-885D-14B8C7616C77}"/>
            </a:ext>
          </a:extLst>
        </xdr:cNvPr>
        <xdr:cNvSpPr txBox="1">
          <a:spLocks noChangeArrowheads="1"/>
        </xdr:cNvSpPr>
      </xdr:nvSpPr>
      <xdr:spPr bwMode="auto">
        <a:xfrm>
          <a:off x="3710214" y="4115254"/>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xdr:row>
      <xdr:rowOff>0</xdr:rowOff>
    </xdr:from>
    <xdr:ext cx="95250" cy="171450"/>
    <xdr:sp macro="" textlink="">
      <xdr:nvSpPr>
        <xdr:cNvPr id="1458" name="Text Box 16">
          <a:extLst>
            <a:ext uri="{FF2B5EF4-FFF2-40B4-BE49-F238E27FC236}">
              <a16:creationId xmlns:a16="http://schemas.microsoft.com/office/drawing/2014/main" id="{31272CE9-D988-4309-9CE0-F0BBB683D65E}"/>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xdr:row>
      <xdr:rowOff>0</xdr:rowOff>
    </xdr:from>
    <xdr:ext cx="95250" cy="171450"/>
    <xdr:sp macro="" textlink="">
      <xdr:nvSpPr>
        <xdr:cNvPr id="1459" name="Text Box 17">
          <a:extLst>
            <a:ext uri="{FF2B5EF4-FFF2-40B4-BE49-F238E27FC236}">
              <a16:creationId xmlns:a16="http://schemas.microsoft.com/office/drawing/2014/main" id="{67AD8855-FDDB-4061-B3F8-B3E3DD9518AB}"/>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xdr:row>
      <xdr:rowOff>0</xdr:rowOff>
    </xdr:from>
    <xdr:ext cx="95250" cy="171450"/>
    <xdr:sp macro="" textlink="">
      <xdr:nvSpPr>
        <xdr:cNvPr id="1460" name="Text Box 18">
          <a:extLst>
            <a:ext uri="{FF2B5EF4-FFF2-40B4-BE49-F238E27FC236}">
              <a16:creationId xmlns:a16="http://schemas.microsoft.com/office/drawing/2014/main" id="{C270C43A-3DBE-45CB-87FE-467893B6AD38}"/>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xdr:row>
      <xdr:rowOff>0</xdr:rowOff>
    </xdr:from>
    <xdr:ext cx="95250" cy="171450"/>
    <xdr:sp macro="" textlink="">
      <xdr:nvSpPr>
        <xdr:cNvPr id="1461" name="Text Box 19">
          <a:extLst>
            <a:ext uri="{FF2B5EF4-FFF2-40B4-BE49-F238E27FC236}">
              <a16:creationId xmlns:a16="http://schemas.microsoft.com/office/drawing/2014/main" id="{CC9CAF48-D439-4ADA-8301-38FC839F45BC}"/>
            </a:ext>
          </a:extLst>
        </xdr:cNvPr>
        <xdr:cNvSpPr txBox="1">
          <a:spLocks noChangeArrowheads="1"/>
        </xdr:cNvSpPr>
      </xdr:nvSpPr>
      <xdr:spPr bwMode="auto">
        <a:xfrm>
          <a:off x="3710214"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12</xdr:row>
      <xdr:rowOff>504825</xdr:rowOff>
    </xdr:from>
    <xdr:ext cx="95250" cy="442269"/>
    <xdr:sp macro="" textlink="">
      <xdr:nvSpPr>
        <xdr:cNvPr id="1462" name="Text Box 15">
          <a:extLst>
            <a:ext uri="{FF2B5EF4-FFF2-40B4-BE49-F238E27FC236}">
              <a16:creationId xmlns:a16="http://schemas.microsoft.com/office/drawing/2014/main" id="{7FFB9239-BEAD-440D-87A4-954B168F33E7}"/>
            </a:ext>
          </a:extLst>
        </xdr:cNvPr>
        <xdr:cNvSpPr txBox="1">
          <a:spLocks noChangeArrowheads="1"/>
        </xdr:cNvSpPr>
      </xdr:nvSpPr>
      <xdr:spPr bwMode="auto">
        <a:xfrm>
          <a:off x="6773182" y="41152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14</xdr:row>
      <xdr:rowOff>0</xdr:rowOff>
    </xdr:from>
    <xdr:ext cx="95250" cy="171450"/>
    <xdr:sp macro="" textlink="">
      <xdr:nvSpPr>
        <xdr:cNvPr id="1463" name="Text Box 16">
          <a:extLst>
            <a:ext uri="{FF2B5EF4-FFF2-40B4-BE49-F238E27FC236}">
              <a16:creationId xmlns:a16="http://schemas.microsoft.com/office/drawing/2014/main" id="{A39B7394-0D41-4A28-9040-863EC3A155D6}"/>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14</xdr:row>
      <xdr:rowOff>0</xdr:rowOff>
    </xdr:from>
    <xdr:ext cx="95250" cy="171450"/>
    <xdr:sp macro="" textlink="">
      <xdr:nvSpPr>
        <xdr:cNvPr id="1464" name="Text Box 17">
          <a:extLst>
            <a:ext uri="{FF2B5EF4-FFF2-40B4-BE49-F238E27FC236}">
              <a16:creationId xmlns:a16="http://schemas.microsoft.com/office/drawing/2014/main" id="{ECDA8981-0231-43DD-986E-537AAD623970}"/>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14</xdr:row>
      <xdr:rowOff>0</xdr:rowOff>
    </xdr:from>
    <xdr:ext cx="95250" cy="171450"/>
    <xdr:sp macro="" textlink="">
      <xdr:nvSpPr>
        <xdr:cNvPr id="1465" name="Text Box 18">
          <a:extLst>
            <a:ext uri="{FF2B5EF4-FFF2-40B4-BE49-F238E27FC236}">
              <a16:creationId xmlns:a16="http://schemas.microsoft.com/office/drawing/2014/main" id="{CB203DF9-12D8-44F7-A7A1-8687E2158678}"/>
            </a:ext>
          </a:extLst>
        </xdr:cNvPr>
        <xdr:cNvSpPr txBox="1">
          <a:spLocks noChangeArrowheads="1"/>
        </xdr:cNvSpPr>
      </xdr:nvSpPr>
      <xdr:spPr bwMode="auto">
        <a:xfrm>
          <a:off x="6773182"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14</xdr:row>
      <xdr:rowOff>0</xdr:rowOff>
    </xdr:from>
    <xdr:ext cx="95250" cy="171450"/>
    <xdr:sp macro="" textlink="">
      <xdr:nvSpPr>
        <xdr:cNvPr id="1466" name="Text Box 16">
          <a:extLst>
            <a:ext uri="{FF2B5EF4-FFF2-40B4-BE49-F238E27FC236}">
              <a16:creationId xmlns:a16="http://schemas.microsoft.com/office/drawing/2014/main" id="{B355F9AC-1B6C-4610-B0BA-2307C003EF37}"/>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14</xdr:row>
      <xdr:rowOff>0</xdr:rowOff>
    </xdr:from>
    <xdr:ext cx="95250" cy="171450"/>
    <xdr:sp macro="" textlink="">
      <xdr:nvSpPr>
        <xdr:cNvPr id="1467" name="Text Box 17">
          <a:extLst>
            <a:ext uri="{FF2B5EF4-FFF2-40B4-BE49-F238E27FC236}">
              <a16:creationId xmlns:a16="http://schemas.microsoft.com/office/drawing/2014/main" id="{25CEE37F-55F8-46AD-A395-35A07E84D3D4}"/>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14</xdr:row>
      <xdr:rowOff>0</xdr:rowOff>
    </xdr:from>
    <xdr:ext cx="95250" cy="171450"/>
    <xdr:sp macro="" textlink="">
      <xdr:nvSpPr>
        <xdr:cNvPr id="1468" name="Text Box 18">
          <a:extLst>
            <a:ext uri="{FF2B5EF4-FFF2-40B4-BE49-F238E27FC236}">
              <a16:creationId xmlns:a16="http://schemas.microsoft.com/office/drawing/2014/main" id="{CC502069-6C1D-4EA0-A22D-3EC7E19B3707}"/>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14</xdr:row>
      <xdr:rowOff>0</xdr:rowOff>
    </xdr:from>
    <xdr:ext cx="95250" cy="171450"/>
    <xdr:sp macro="" textlink="">
      <xdr:nvSpPr>
        <xdr:cNvPr id="1469" name="Text Box 19">
          <a:extLst>
            <a:ext uri="{FF2B5EF4-FFF2-40B4-BE49-F238E27FC236}">
              <a16:creationId xmlns:a16="http://schemas.microsoft.com/office/drawing/2014/main" id="{EE1D14BB-8FE3-47AA-A23D-738A5620EFF0}"/>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14</xdr:row>
      <xdr:rowOff>0</xdr:rowOff>
    </xdr:from>
    <xdr:ext cx="95250" cy="171450"/>
    <xdr:sp macro="" textlink="">
      <xdr:nvSpPr>
        <xdr:cNvPr id="1470" name="Text Box 16">
          <a:extLst>
            <a:ext uri="{FF2B5EF4-FFF2-40B4-BE49-F238E27FC236}">
              <a16:creationId xmlns:a16="http://schemas.microsoft.com/office/drawing/2014/main" id="{762CFF05-D738-4D48-BC18-1019D1BDEFF9}"/>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14</xdr:row>
      <xdr:rowOff>0</xdr:rowOff>
    </xdr:from>
    <xdr:ext cx="95250" cy="171450"/>
    <xdr:sp macro="" textlink="">
      <xdr:nvSpPr>
        <xdr:cNvPr id="1471" name="Text Box 17">
          <a:extLst>
            <a:ext uri="{FF2B5EF4-FFF2-40B4-BE49-F238E27FC236}">
              <a16:creationId xmlns:a16="http://schemas.microsoft.com/office/drawing/2014/main" id="{59825447-49E2-4CAC-B4C0-3700FBC4AD1C}"/>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14</xdr:row>
      <xdr:rowOff>0</xdr:rowOff>
    </xdr:from>
    <xdr:ext cx="95250" cy="171450"/>
    <xdr:sp macro="" textlink="">
      <xdr:nvSpPr>
        <xdr:cNvPr id="1472" name="Text Box 18">
          <a:extLst>
            <a:ext uri="{FF2B5EF4-FFF2-40B4-BE49-F238E27FC236}">
              <a16:creationId xmlns:a16="http://schemas.microsoft.com/office/drawing/2014/main" id="{15AAA7D4-8CF7-45EF-BD2A-63A2008C6644}"/>
            </a:ext>
          </a:extLst>
        </xdr:cNvPr>
        <xdr:cNvSpPr txBox="1">
          <a:spLocks noChangeArrowheads="1"/>
        </xdr:cNvSpPr>
      </xdr:nvSpPr>
      <xdr:spPr bwMode="auto">
        <a:xfrm>
          <a:off x="9616168" y="4145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xdr:row>
      <xdr:rowOff>504825</xdr:rowOff>
    </xdr:from>
    <xdr:ext cx="95250" cy="448496"/>
    <xdr:sp macro="" textlink="">
      <xdr:nvSpPr>
        <xdr:cNvPr id="1474" name="Text Box 15">
          <a:extLst>
            <a:ext uri="{FF2B5EF4-FFF2-40B4-BE49-F238E27FC236}">
              <a16:creationId xmlns:a16="http://schemas.microsoft.com/office/drawing/2014/main" id="{7DE74C36-4DBE-4987-9428-D1C663728B26}"/>
            </a:ext>
          </a:extLst>
        </xdr:cNvPr>
        <xdr:cNvSpPr txBox="1">
          <a:spLocks noChangeArrowheads="1"/>
        </xdr:cNvSpPr>
      </xdr:nvSpPr>
      <xdr:spPr bwMode="auto">
        <a:xfrm>
          <a:off x="3706091" y="4508789"/>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14</xdr:row>
      <xdr:rowOff>504825</xdr:rowOff>
    </xdr:from>
    <xdr:ext cx="95250" cy="442269"/>
    <xdr:sp macro="" textlink="">
      <xdr:nvSpPr>
        <xdr:cNvPr id="1475" name="Text Box 15">
          <a:extLst>
            <a:ext uri="{FF2B5EF4-FFF2-40B4-BE49-F238E27FC236}">
              <a16:creationId xmlns:a16="http://schemas.microsoft.com/office/drawing/2014/main" id="{189826E8-8678-4506-B387-6C4A2011E61A}"/>
            </a:ext>
          </a:extLst>
        </xdr:cNvPr>
        <xdr:cNvSpPr txBox="1">
          <a:spLocks noChangeArrowheads="1"/>
        </xdr:cNvSpPr>
      </xdr:nvSpPr>
      <xdr:spPr bwMode="auto">
        <a:xfrm>
          <a:off x="6768234" y="45087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14</xdr:row>
      <xdr:rowOff>504825</xdr:rowOff>
    </xdr:from>
    <xdr:ext cx="95250" cy="442269"/>
    <xdr:sp macro="" textlink="">
      <xdr:nvSpPr>
        <xdr:cNvPr id="1476" name="Text Box 15">
          <a:extLst>
            <a:ext uri="{FF2B5EF4-FFF2-40B4-BE49-F238E27FC236}">
              <a16:creationId xmlns:a16="http://schemas.microsoft.com/office/drawing/2014/main" id="{F06D1C90-FC21-4422-AB39-6C7944595AA1}"/>
            </a:ext>
          </a:extLst>
        </xdr:cNvPr>
        <xdr:cNvSpPr txBox="1">
          <a:spLocks noChangeArrowheads="1"/>
        </xdr:cNvSpPr>
      </xdr:nvSpPr>
      <xdr:spPr bwMode="auto">
        <a:xfrm>
          <a:off x="48052182" y="45087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xdr:row>
      <xdr:rowOff>504825</xdr:rowOff>
    </xdr:from>
    <xdr:ext cx="95250" cy="213632"/>
    <xdr:sp macro="" textlink="">
      <xdr:nvSpPr>
        <xdr:cNvPr id="1477" name="Text Box 15">
          <a:extLst>
            <a:ext uri="{FF2B5EF4-FFF2-40B4-BE49-F238E27FC236}">
              <a16:creationId xmlns:a16="http://schemas.microsoft.com/office/drawing/2014/main" id="{148538EE-45B1-4EE8-9E41-AB8A0CC0B4C1}"/>
            </a:ext>
          </a:extLst>
        </xdr:cNvPr>
        <xdr:cNvSpPr txBox="1">
          <a:spLocks noChangeArrowheads="1"/>
        </xdr:cNvSpPr>
      </xdr:nvSpPr>
      <xdr:spPr bwMode="auto">
        <a:xfrm>
          <a:off x="3706091" y="45087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xdr:row>
      <xdr:rowOff>504825</xdr:rowOff>
    </xdr:from>
    <xdr:ext cx="95250" cy="444331"/>
    <xdr:sp macro="" textlink="">
      <xdr:nvSpPr>
        <xdr:cNvPr id="1478" name="Text Box 15">
          <a:extLst>
            <a:ext uri="{FF2B5EF4-FFF2-40B4-BE49-F238E27FC236}">
              <a16:creationId xmlns:a16="http://schemas.microsoft.com/office/drawing/2014/main" id="{B34C32D0-2D25-47B2-8F9B-243BC3860349}"/>
            </a:ext>
          </a:extLst>
        </xdr:cNvPr>
        <xdr:cNvSpPr txBox="1">
          <a:spLocks noChangeArrowheads="1"/>
        </xdr:cNvSpPr>
      </xdr:nvSpPr>
      <xdr:spPr bwMode="auto">
        <a:xfrm>
          <a:off x="3706091" y="4508789"/>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14</xdr:row>
      <xdr:rowOff>170392</xdr:rowOff>
    </xdr:from>
    <xdr:ext cx="95250" cy="213632"/>
    <xdr:sp macro="" textlink="">
      <xdr:nvSpPr>
        <xdr:cNvPr id="1479" name="Text Box 15">
          <a:extLst>
            <a:ext uri="{FF2B5EF4-FFF2-40B4-BE49-F238E27FC236}">
              <a16:creationId xmlns:a16="http://schemas.microsoft.com/office/drawing/2014/main" id="{9125DF31-06EE-4A3F-905D-F70C95B4B562}"/>
            </a:ext>
          </a:extLst>
        </xdr:cNvPr>
        <xdr:cNvSpPr txBox="1">
          <a:spLocks noChangeArrowheads="1"/>
        </xdr:cNvSpPr>
      </xdr:nvSpPr>
      <xdr:spPr bwMode="auto">
        <a:xfrm>
          <a:off x="8452908" y="432964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1480" name="Text Box 16">
          <a:extLst>
            <a:ext uri="{FF2B5EF4-FFF2-40B4-BE49-F238E27FC236}">
              <a16:creationId xmlns:a16="http://schemas.microsoft.com/office/drawing/2014/main" id="{00744E81-E8CC-41FE-9236-08845606E5DE}"/>
            </a:ext>
          </a:extLst>
        </xdr:cNvPr>
        <xdr:cNvSpPr txBox="1">
          <a:spLocks noChangeArrowheads="1"/>
        </xdr:cNvSpPr>
      </xdr:nvSpPr>
      <xdr:spPr bwMode="auto">
        <a:xfrm>
          <a:off x="3706091"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1481" name="Text Box 17">
          <a:extLst>
            <a:ext uri="{FF2B5EF4-FFF2-40B4-BE49-F238E27FC236}">
              <a16:creationId xmlns:a16="http://schemas.microsoft.com/office/drawing/2014/main" id="{093468B3-0F55-4EAA-84DE-068D99DFF96A}"/>
            </a:ext>
          </a:extLst>
        </xdr:cNvPr>
        <xdr:cNvSpPr txBox="1">
          <a:spLocks noChangeArrowheads="1"/>
        </xdr:cNvSpPr>
      </xdr:nvSpPr>
      <xdr:spPr bwMode="auto">
        <a:xfrm>
          <a:off x="3706091"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1482" name="Text Box 18">
          <a:extLst>
            <a:ext uri="{FF2B5EF4-FFF2-40B4-BE49-F238E27FC236}">
              <a16:creationId xmlns:a16="http://schemas.microsoft.com/office/drawing/2014/main" id="{543E5810-4E03-4D79-800B-E09376F3EB8D}"/>
            </a:ext>
          </a:extLst>
        </xdr:cNvPr>
        <xdr:cNvSpPr txBox="1">
          <a:spLocks noChangeArrowheads="1"/>
        </xdr:cNvSpPr>
      </xdr:nvSpPr>
      <xdr:spPr bwMode="auto">
        <a:xfrm>
          <a:off x="3706091"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1483" name="Text Box 19">
          <a:extLst>
            <a:ext uri="{FF2B5EF4-FFF2-40B4-BE49-F238E27FC236}">
              <a16:creationId xmlns:a16="http://schemas.microsoft.com/office/drawing/2014/main" id="{93196C3A-D915-4F86-B806-B300195C3114}"/>
            </a:ext>
          </a:extLst>
        </xdr:cNvPr>
        <xdr:cNvSpPr txBox="1">
          <a:spLocks noChangeArrowheads="1"/>
        </xdr:cNvSpPr>
      </xdr:nvSpPr>
      <xdr:spPr bwMode="auto">
        <a:xfrm>
          <a:off x="3706091"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18</xdr:row>
      <xdr:rowOff>0</xdr:rowOff>
    </xdr:from>
    <xdr:ext cx="95250" cy="171450"/>
    <xdr:sp macro="" textlink="">
      <xdr:nvSpPr>
        <xdr:cNvPr id="1484" name="Text Box 16">
          <a:extLst>
            <a:ext uri="{FF2B5EF4-FFF2-40B4-BE49-F238E27FC236}">
              <a16:creationId xmlns:a16="http://schemas.microsoft.com/office/drawing/2014/main" id="{F3622A50-11C1-4F62-B13C-476A65AA2177}"/>
            </a:ext>
          </a:extLst>
        </xdr:cNvPr>
        <xdr:cNvSpPr txBox="1">
          <a:spLocks noChangeArrowheads="1"/>
        </xdr:cNvSpPr>
      </xdr:nvSpPr>
      <xdr:spPr bwMode="auto">
        <a:xfrm>
          <a:off x="6768234"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18</xdr:row>
      <xdr:rowOff>0</xdr:rowOff>
    </xdr:from>
    <xdr:ext cx="95250" cy="171450"/>
    <xdr:sp macro="" textlink="">
      <xdr:nvSpPr>
        <xdr:cNvPr id="1485" name="Text Box 17">
          <a:extLst>
            <a:ext uri="{FF2B5EF4-FFF2-40B4-BE49-F238E27FC236}">
              <a16:creationId xmlns:a16="http://schemas.microsoft.com/office/drawing/2014/main" id="{D3BFB281-9E01-451D-BA7E-2A503CB91372}"/>
            </a:ext>
          </a:extLst>
        </xdr:cNvPr>
        <xdr:cNvSpPr txBox="1">
          <a:spLocks noChangeArrowheads="1"/>
        </xdr:cNvSpPr>
      </xdr:nvSpPr>
      <xdr:spPr bwMode="auto">
        <a:xfrm>
          <a:off x="6768234"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18</xdr:row>
      <xdr:rowOff>0</xdr:rowOff>
    </xdr:from>
    <xdr:ext cx="95250" cy="171450"/>
    <xdr:sp macro="" textlink="">
      <xdr:nvSpPr>
        <xdr:cNvPr id="1486" name="Text Box 18">
          <a:extLst>
            <a:ext uri="{FF2B5EF4-FFF2-40B4-BE49-F238E27FC236}">
              <a16:creationId xmlns:a16="http://schemas.microsoft.com/office/drawing/2014/main" id="{7D57D79F-3D81-4A6C-AFE5-10E4FF391679}"/>
            </a:ext>
          </a:extLst>
        </xdr:cNvPr>
        <xdr:cNvSpPr txBox="1">
          <a:spLocks noChangeArrowheads="1"/>
        </xdr:cNvSpPr>
      </xdr:nvSpPr>
      <xdr:spPr bwMode="auto">
        <a:xfrm>
          <a:off x="6768234"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18</xdr:row>
      <xdr:rowOff>0</xdr:rowOff>
    </xdr:from>
    <xdr:ext cx="95250" cy="171450"/>
    <xdr:sp macro="" textlink="">
      <xdr:nvSpPr>
        <xdr:cNvPr id="1487" name="Text Box 19">
          <a:extLst>
            <a:ext uri="{FF2B5EF4-FFF2-40B4-BE49-F238E27FC236}">
              <a16:creationId xmlns:a16="http://schemas.microsoft.com/office/drawing/2014/main" id="{3C38AF6E-028C-495B-BE5F-A078B9156895}"/>
            </a:ext>
          </a:extLst>
        </xdr:cNvPr>
        <xdr:cNvSpPr txBox="1">
          <a:spLocks noChangeArrowheads="1"/>
        </xdr:cNvSpPr>
      </xdr:nvSpPr>
      <xdr:spPr bwMode="auto">
        <a:xfrm>
          <a:off x="6768234"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18</xdr:row>
      <xdr:rowOff>0</xdr:rowOff>
    </xdr:from>
    <xdr:ext cx="95250" cy="171450"/>
    <xdr:sp macro="" textlink="">
      <xdr:nvSpPr>
        <xdr:cNvPr id="1488" name="Text Box 16">
          <a:extLst>
            <a:ext uri="{FF2B5EF4-FFF2-40B4-BE49-F238E27FC236}">
              <a16:creationId xmlns:a16="http://schemas.microsoft.com/office/drawing/2014/main" id="{1C1E741B-28BB-4BDD-B09D-ADF48A6C29E5}"/>
            </a:ext>
          </a:extLst>
        </xdr:cNvPr>
        <xdr:cNvSpPr txBox="1">
          <a:spLocks noChangeArrowheads="1"/>
        </xdr:cNvSpPr>
      </xdr:nvSpPr>
      <xdr:spPr bwMode="auto">
        <a:xfrm>
          <a:off x="48052182"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18</xdr:row>
      <xdr:rowOff>0</xdr:rowOff>
    </xdr:from>
    <xdr:ext cx="95250" cy="171450"/>
    <xdr:sp macro="" textlink="">
      <xdr:nvSpPr>
        <xdr:cNvPr id="1489" name="Text Box 17">
          <a:extLst>
            <a:ext uri="{FF2B5EF4-FFF2-40B4-BE49-F238E27FC236}">
              <a16:creationId xmlns:a16="http://schemas.microsoft.com/office/drawing/2014/main" id="{CF42996D-DF7E-41D1-9CCF-F6D502D4A609}"/>
            </a:ext>
          </a:extLst>
        </xdr:cNvPr>
        <xdr:cNvSpPr txBox="1">
          <a:spLocks noChangeArrowheads="1"/>
        </xdr:cNvSpPr>
      </xdr:nvSpPr>
      <xdr:spPr bwMode="auto">
        <a:xfrm>
          <a:off x="48052182"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18</xdr:row>
      <xdr:rowOff>0</xdr:rowOff>
    </xdr:from>
    <xdr:ext cx="95250" cy="171450"/>
    <xdr:sp macro="" textlink="">
      <xdr:nvSpPr>
        <xdr:cNvPr id="1490" name="Text Box 18">
          <a:extLst>
            <a:ext uri="{FF2B5EF4-FFF2-40B4-BE49-F238E27FC236}">
              <a16:creationId xmlns:a16="http://schemas.microsoft.com/office/drawing/2014/main" id="{01D71F6F-554C-49A8-B0C3-4CD6B7301ECA}"/>
            </a:ext>
          </a:extLst>
        </xdr:cNvPr>
        <xdr:cNvSpPr txBox="1">
          <a:spLocks noChangeArrowheads="1"/>
        </xdr:cNvSpPr>
      </xdr:nvSpPr>
      <xdr:spPr bwMode="auto">
        <a:xfrm>
          <a:off x="48052182"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18</xdr:row>
      <xdr:rowOff>0</xdr:rowOff>
    </xdr:from>
    <xdr:ext cx="95250" cy="171450"/>
    <xdr:sp macro="" textlink="">
      <xdr:nvSpPr>
        <xdr:cNvPr id="1491" name="Text Box 19">
          <a:extLst>
            <a:ext uri="{FF2B5EF4-FFF2-40B4-BE49-F238E27FC236}">
              <a16:creationId xmlns:a16="http://schemas.microsoft.com/office/drawing/2014/main" id="{C86287FC-4711-42AA-A91A-D3F5FDF67F26}"/>
            </a:ext>
          </a:extLst>
        </xdr:cNvPr>
        <xdr:cNvSpPr txBox="1">
          <a:spLocks noChangeArrowheads="1"/>
        </xdr:cNvSpPr>
      </xdr:nvSpPr>
      <xdr:spPr bwMode="auto">
        <a:xfrm>
          <a:off x="48052182"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504825</xdr:rowOff>
    </xdr:from>
    <xdr:ext cx="95250" cy="444014"/>
    <xdr:sp macro="" textlink="">
      <xdr:nvSpPr>
        <xdr:cNvPr id="1492" name="Text Box 15">
          <a:extLst>
            <a:ext uri="{FF2B5EF4-FFF2-40B4-BE49-F238E27FC236}">
              <a16:creationId xmlns:a16="http://schemas.microsoft.com/office/drawing/2014/main" id="{739E9CFD-9A73-4A01-800A-0C9436033EA8}"/>
            </a:ext>
          </a:extLst>
        </xdr:cNvPr>
        <xdr:cNvSpPr txBox="1">
          <a:spLocks noChangeArrowheads="1"/>
        </xdr:cNvSpPr>
      </xdr:nvSpPr>
      <xdr:spPr bwMode="auto">
        <a:xfrm>
          <a:off x="3706091" y="5377007"/>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1493" name="Text Box 16">
          <a:extLst>
            <a:ext uri="{FF2B5EF4-FFF2-40B4-BE49-F238E27FC236}">
              <a16:creationId xmlns:a16="http://schemas.microsoft.com/office/drawing/2014/main" id="{A560A2E6-5712-4990-87B6-F7EE3F0A9E75}"/>
            </a:ext>
          </a:extLst>
        </xdr:cNvPr>
        <xdr:cNvSpPr txBox="1">
          <a:spLocks noChangeArrowheads="1"/>
        </xdr:cNvSpPr>
      </xdr:nvSpPr>
      <xdr:spPr bwMode="auto">
        <a:xfrm>
          <a:off x="3706091"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1494" name="Text Box 17">
          <a:extLst>
            <a:ext uri="{FF2B5EF4-FFF2-40B4-BE49-F238E27FC236}">
              <a16:creationId xmlns:a16="http://schemas.microsoft.com/office/drawing/2014/main" id="{BFC72EE1-F6C8-4A1F-83EF-992C00D72F7F}"/>
            </a:ext>
          </a:extLst>
        </xdr:cNvPr>
        <xdr:cNvSpPr txBox="1">
          <a:spLocks noChangeArrowheads="1"/>
        </xdr:cNvSpPr>
      </xdr:nvSpPr>
      <xdr:spPr bwMode="auto">
        <a:xfrm>
          <a:off x="3706091"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1495" name="Text Box 18">
          <a:extLst>
            <a:ext uri="{FF2B5EF4-FFF2-40B4-BE49-F238E27FC236}">
              <a16:creationId xmlns:a16="http://schemas.microsoft.com/office/drawing/2014/main" id="{198B9725-7657-40D4-9028-2AC213C8AB04}"/>
            </a:ext>
          </a:extLst>
        </xdr:cNvPr>
        <xdr:cNvSpPr txBox="1">
          <a:spLocks noChangeArrowheads="1"/>
        </xdr:cNvSpPr>
      </xdr:nvSpPr>
      <xdr:spPr bwMode="auto">
        <a:xfrm>
          <a:off x="3706091"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1496" name="Text Box 19">
          <a:extLst>
            <a:ext uri="{FF2B5EF4-FFF2-40B4-BE49-F238E27FC236}">
              <a16:creationId xmlns:a16="http://schemas.microsoft.com/office/drawing/2014/main" id="{0B9E08C8-91AD-4E0D-97F8-84C325BF80D7}"/>
            </a:ext>
          </a:extLst>
        </xdr:cNvPr>
        <xdr:cNvSpPr txBox="1">
          <a:spLocks noChangeArrowheads="1"/>
        </xdr:cNvSpPr>
      </xdr:nvSpPr>
      <xdr:spPr bwMode="auto">
        <a:xfrm>
          <a:off x="3706091"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18</xdr:row>
      <xdr:rowOff>0</xdr:rowOff>
    </xdr:from>
    <xdr:ext cx="95250" cy="171450"/>
    <xdr:sp macro="" textlink="">
      <xdr:nvSpPr>
        <xdr:cNvPr id="1498" name="Text Box 16">
          <a:extLst>
            <a:ext uri="{FF2B5EF4-FFF2-40B4-BE49-F238E27FC236}">
              <a16:creationId xmlns:a16="http://schemas.microsoft.com/office/drawing/2014/main" id="{50C3660B-9C97-41C1-B80D-D3BB037E57D0}"/>
            </a:ext>
          </a:extLst>
        </xdr:cNvPr>
        <xdr:cNvSpPr txBox="1">
          <a:spLocks noChangeArrowheads="1"/>
        </xdr:cNvSpPr>
      </xdr:nvSpPr>
      <xdr:spPr bwMode="auto">
        <a:xfrm>
          <a:off x="6768234"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18</xdr:row>
      <xdr:rowOff>0</xdr:rowOff>
    </xdr:from>
    <xdr:ext cx="95250" cy="171450"/>
    <xdr:sp macro="" textlink="">
      <xdr:nvSpPr>
        <xdr:cNvPr id="1499" name="Text Box 17">
          <a:extLst>
            <a:ext uri="{FF2B5EF4-FFF2-40B4-BE49-F238E27FC236}">
              <a16:creationId xmlns:a16="http://schemas.microsoft.com/office/drawing/2014/main" id="{90ADEE77-17E0-4BD6-B853-9D9DDC503E24}"/>
            </a:ext>
          </a:extLst>
        </xdr:cNvPr>
        <xdr:cNvSpPr txBox="1">
          <a:spLocks noChangeArrowheads="1"/>
        </xdr:cNvSpPr>
      </xdr:nvSpPr>
      <xdr:spPr bwMode="auto">
        <a:xfrm>
          <a:off x="6768234"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18</xdr:row>
      <xdr:rowOff>0</xdr:rowOff>
    </xdr:from>
    <xdr:ext cx="95250" cy="171450"/>
    <xdr:sp macro="" textlink="">
      <xdr:nvSpPr>
        <xdr:cNvPr id="1500" name="Text Box 18">
          <a:extLst>
            <a:ext uri="{FF2B5EF4-FFF2-40B4-BE49-F238E27FC236}">
              <a16:creationId xmlns:a16="http://schemas.microsoft.com/office/drawing/2014/main" id="{7A111372-4C3F-4451-8E0C-279387E868E2}"/>
            </a:ext>
          </a:extLst>
        </xdr:cNvPr>
        <xdr:cNvSpPr txBox="1">
          <a:spLocks noChangeArrowheads="1"/>
        </xdr:cNvSpPr>
      </xdr:nvSpPr>
      <xdr:spPr bwMode="auto">
        <a:xfrm>
          <a:off x="6768234"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18</xdr:row>
      <xdr:rowOff>0</xdr:rowOff>
    </xdr:from>
    <xdr:ext cx="95250" cy="171450"/>
    <xdr:sp macro="" textlink="">
      <xdr:nvSpPr>
        <xdr:cNvPr id="1501" name="Text Box 16">
          <a:extLst>
            <a:ext uri="{FF2B5EF4-FFF2-40B4-BE49-F238E27FC236}">
              <a16:creationId xmlns:a16="http://schemas.microsoft.com/office/drawing/2014/main" id="{2EE27570-ADDA-434C-8368-599FA1317EC1}"/>
            </a:ext>
          </a:extLst>
        </xdr:cNvPr>
        <xdr:cNvSpPr txBox="1">
          <a:spLocks noChangeArrowheads="1"/>
        </xdr:cNvSpPr>
      </xdr:nvSpPr>
      <xdr:spPr bwMode="auto">
        <a:xfrm>
          <a:off x="9615343"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18</xdr:row>
      <xdr:rowOff>0</xdr:rowOff>
    </xdr:from>
    <xdr:ext cx="95250" cy="171450"/>
    <xdr:sp macro="" textlink="">
      <xdr:nvSpPr>
        <xdr:cNvPr id="1502" name="Text Box 17">
          <a:extLst>
            <a:ext uri="{FF2B5EF4-FFF2-40B4-BE49-F238E27FC236}">
              <a16:creationId xmlns:a16="http://schemas.microsoft.com/office/drawing/2014/main" id="{2A64FB21-FE50-418C-A0E3-5985DE3CE6B7}"/>
            </a:ext>
          </a:extLst>
        </xdr:cNvPr>
        <xdr:cNvSpPr txBox="1">
          <a:spLocks noChangeArrowheads="1"/>
        </xdr:cNvSpPr>
      </xdr:nvSpPr>
      <xdr:spPr bwMode="auto">
        <a:xfrm>
          <a:off x="9615343"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18</xdr:row>
      <xdr:rowOff>0</xdr:rowOff>
    </xdr:from>
    <xdr:ext cx="95250" cy="171450"/>
    <xdr:sp macro="" textlink="">
      <xdr:nvSpPr>
        <xdr:cNvPr id="1503" name="Text Box 18">
          <a:extLst>
            <a:ext uri="{FF2B5EF4-FFF2-40B4-BE49-F238E27FC236}">
              <a16:creationId xmlns:a16="http://schemas.microsoft.com/office/drawing/2014/main" id="{ED4A8E1A-9750-4D6B-B1CA-5AC60767FB78}"/>
            </a:ext>
          </a:extLst>
        </xdr:cNvPr>
        <xdr:cNvSpPr txBox="1">
          <a:spLocks noChangeArrowheads="1"/>
        </xdr:cNvSpPr>
      </xdr:nvSpPr>
      <xdr:spPr bwMode="auto">
        <a:xfrm>
          <a:off x="9615343"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18</xdr:row>
      <xdr:rowOff>0</xdr:rowOff>
    </xdr:from>
    <xdr:ext cx="95250" cy="171450"/>
    <xdr:sp macro="" textlink="">
      <xdr:nvSpPr>
        <xdr:cNvPr id="1504" name="Text Box 19">
          <a:extLst>
            <a:ext uri="{FF2B5EF4-FFF2-40B4-BE49-F238E27FC236}">
              <a16:creationId xmlns:a16="http://schemas.microsoft.com/office/drawing/2014/main" id="{CE891067-0AAF-44DD-BCD6-4939304D1329}"/>
            </a:ext>
          </a:extLst>
        </xdr:cNvPr>
        <xdr:cNvSpPr txBox="1">
          <a:spLocks noChangeArrowheads="1"/>
        </xdr:cNvSpPr>
      </xdr:nvSpPr>
      <xdr:spPr bwMode="auto">
        <a:xfrm>
          <a:off x="9615343"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18</xdr:row>
      <xdr:rowOff>0</xdr:rowOff>
    </xdr:from>
    <xdr:ext cx="95250" cy="171450"/>
    <xdr:sp macro="" textlink="">
      <xdr:nvSpPr>
        <xdr:cNvPr id="1505" name="Text Box 16">
          <a:extLst>
            <a:ext uri="{FF2B5EF4-FFF2-40B4-BE49-F238E27FC236}">
              <a16:creationId xmlns:a16="http://schemas.microsoft.com/office/drawing/2014/main" id="{AE8CA4B1-1867-49E0-A57D-7F00F10F504C}"/>
            </a:ext>
          </a:extLst>
        </xdr:cNvPr>
        <xdr:cNvSpPr txBox="1">
          <a:spLocks noChangeArrowheads="1"/>
        </xdr:cNvSpPr>
      </xdr:nvSpPr>
      <xdr:spPr bwMode="auto">
        <a:xfrm>
          <a:off x="9615343"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18</xdr:row>
      <xdr:rowOff>0</xdr:rowOff>
    </xdr:from>
    <xdr:ext cx="95250" cy="171450"/>
    <xdr:sp macro="" textlink="">
      <xdr:nvSpPr>
        <xdr:cNvPr id="1506" name="Text Box 17">
          <a:extLst>
            <a:ext uri="{FF2B5EF4-FFF2-40B4-BE49-F238E27FC236}">
              <a16:creationId xmlns:a16="http://schemas.microsoft.com/office/drawing/2014/main" id="{C9A97496-BE18-4152-830A-8A5527339503}"/>
            </a:ext>
          </a:extLst>
        </xdr:cNvPr>
        <xdr:cNvSpPr txBox="1">
          <a:spLocks noChangeArrowheads="1"/>
        </xdr:cNvSpPr>
      </xdr:nvSpPr>
      <xdr:spPr bwMode="auto">
        <a:xfrm>
          <a:off x="9615343"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18</xdr:row>
      <xdr:rowOff>0</xdr:rowOff>
    </xdr:from>
    <xdr:ext cx="95250" cy="171450"/>
    <xdr:sp macro="" textlink="">
      <xdr:nvSpPr>
        <xdr:cNvPr id="1507" name="Text Box 18">
          <a:extLst>
            <a:ext uri="{FF2B5EF4-FFF2-40B4-BE49-F238E27FC236}">
              <a16:creationId xmlns:a16="http://schemas.microsoft.com/office/drawing/2014/main" id="{C0775CE6-BB7C-428F-856C-B47912E87A16}"/>
            </a:ext>
          </a:extLst>
        </xdr:cNvPr>
        <xdr:cNvSpPr txBox="1">
          <a:spLocks noChangeArrowheads="1"/>
        </xdr:cNvSpPr>
      </xdr:nvSpPr>
      <xdr:spPr bwMode="auto">
        <a:xfrm>
          <a:off x="9615343"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18</xdr:row>
      <xdr:rowOff>0</xdr:rowOff>
    </xdr:from>
    <xdr:ext cx="95250" cy="171450"/>
    <xdr:sp macro="" textlink="">
      <xdr:nvSpPr>
        <xdr:cNvPr id="1508" name="Text Box 19">
          <a:extLst>
            <a:ext uri="{FF2B5EF4-FFF2-40B4-BE49-F238E27FC236}">
              <a16:creationId xmlns:a16="http://schemas.microsoft.com/office/drawing/2014/main" id="{94FD981D-A315-4894-BD60-96343604DB2D}"/>
            </a:ext>
          </a:extLst>
        </xdr:cNvPr>
        <xdr:cNvSpPr txBox="1">
          <a:spLocks noChangeArrowheads="1"/>
        </xdr:cNvSpPr>
      </xdr:nvSpPr>
      <xdr:spPr bwMode="auto">
        <a:xfrm>
          <a:off x="9615343" y="5403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1509" name="Text Box 16">
          <a:extLst>
            <a:ext uri="{FF2B5EF4-FFF2-40B4-BE49-F238E27FC236}">
              <a16:creationId xmlns:a16="http://schemas.microsoft.com/office/drawing/2014/main" id="{B2CA7AAE-5640-4245-B37D-D9AFE1890E30}"/>
            </a:ext>
          </a:extLst>
        </xdr:cNvPr>
        <xdr:cNvSpPr txBox="1">
          <a:spLocks noChangeArrowheads="1"/>
        </xdr:cNvSpPr>
      </xdr:nvSpPr>
      <xdr:spPr bwMode="auto">
        <a:xfrm>
          <a:off x="3706091"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1510" name="Text Box 17">
          <a:extLst>
            <a:ext uri="{FF2B5EF4-FFF2-40B4-BE49-F238E27FC236}">
              <a16:creationId xmlns:a16="http://schemas.microsoft.com/office/drawing/2014/main" id="{98CA5E7A-D5F7-4A5B-B03C-9CDB128F43EF}"/>
            </a:ext>
          </a:extLst>
        </xdr:cNvPr>
        <xdr:cNvSpPr txBox="1">
          <a:spLocks noChangeArrowheads="1"/>
        </xdr:cNvSpPr>
      </xdr:nvSpPr>
      <xdr:spPr bwMode="auto">
        <a:xfrm>
          <a:off x="3706091"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1511" name="Text Box 18">
          <a:extLst>
            <a:ext uri="{FF2B5EF4-FFF2-40B4-BE49-F238E27FC236}">
              <a16:creationId xmlns:a16="http://schemas.microsoft.com/office/drawing/2014/main" id="{31A88C69-43AF-48E9-9143-6AE3494FC632}"/>
            </a:ext>
          </a:extLst>
        </xdr:cNvPr>
        <xdr:cNvSpPr txBox="1">
          <a:spLocks noChangeArrowheads="1"/>
        </xdr:cNvSpPr>
      </xdr:nvSpPr>
      <xdr:spPr bwMode="auto">
        <a:xfrm>
          <a:off x="3706091"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1512" name="Text Box 19">
          <a:extLst>
            <a:ext uri="{FF2B5EF4-FFF2-40B4-BE49-F238E27FC236}">
              <a16:creationId xmlns:a16="http://schemas.microsoft.com/office/drawing/2014/main" id="{7AF13AA3-EF0A-4F5D-ACA5-9AB8BA99F413}"/>
            </a:ext>
          </a:extLst>
        </xdr:cNvPr>
        <xdr:cNvSpPr txBox="1">
          <a:spLocks noChangeArrowheads="1"/>
        </xdr:cNvSpPr>
      </xdr:nvSpPr>
      <xdr:spPr bwMode="auto">
        <a:xfrm>
          <a:off x="3706091"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504825</xdr:rowOff>
    </xdr:from>
    <xdr:ext cx="95250" cy="448496"/>
    <xdr:sp macro="" textlink="">
      <xdr:nvSpPr>
        <xdr:cNvPr id="1513" name="Text Box 15">
          <a:extLst>
            <a:ext uri="{FF2B5EF4-FFF2-40B4-BE49-F238E27FC236}">
              <a16:creationId xmlns:a16="http://schemas.microsoft.com/office/drawing/2014/main" id="{A14F770B-D620-406A-B21D-E4C321B44781}"/>
            </a:ext>
          </a:extLst>
        </xdr:cNvPr>
        <xdr:cNvSpPr txBox="1">
          <a:spLocks noChangeArrowheads="1"/>
        </xdr:cNvSpPr>
      </xdr:nvSpPr>
      <xdr:spPr bwMode="auto">
        <a:xfrm>
          <a:off x="3706091" y="3794702"/>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1514" name="Text Box 16">
          <a:extLst>
            <a:ext uri="{FF2B5EF4-FFF2-40B4-BE49-F238E27FC236}">
              <a16:creationId xmlns:a16="http://schemas.microsoft.com/office/drawing/2014/main" id="{E43E8CC7-A98E-4E61-9116-A5B4659ED9D3}"/>
            </a:ext>
          </a:extLst>
        </xdr:cNvPr>
        <xdr:cNvSpPr txBox="1">
          <a:spLocks noChangeArrowheads="1"/>
        </xdr:cNvSpPr>
      </xdr:nvSpPr>
      <xdr:spPr bwMode="auto">
        <a:xfrm>
          <a:off x="6768234"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1515" name="Text Box 17">
          <a:extLst>
            <a:ext uri="{FF2B5EF4-FFF2-40B4-BE49-F238E27FC236}">
              <a16:creationId xmlns:a16="http://schemas.microsoft.com/office/drawing/2014/main" id="{4193BF55-423E-4A80-9595-A533EEEE6705}"/>
            </a:ext>
          </a:extLst>
        </xdr:cNvPr>
        <xdr:cNvSpPr txBox="1">
          <a:spLocks noChangeArrowheads="1"/>
        </xdr:cNvSpPr>
      </xdr:nvSpPr>
      <xdr:spPr bwMode="auto">
        <a:xfrm>
          <a:off x="6768234"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1516" name="Text Box 18">
          <a:extLst>
            <a:ext uri="{FF2B5EF4-FFF2-40B4-BE49-F238E27FC236}">
              <a16:creationId xmlns:a16="http://schemas.microsoft.com/office/drawing/2014/main" id="{CB8EC99E-B74C-45AB-82F9-5BC4290FA276}"/>
            </a:ext>
          </a:extLst>
        </xdr:cNvPr>
        <xdr:cNvSpPr txBox="1">
          <a:spLocks noChangeArrowheads="1"/>
        </xdr:cNvSpPr>
      </xdr:nvSpPr>
      <xdr:spPr bwMode="auto">
        <a:xfrm>
          <a:off x="6768234"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1517" name="Text Box 19">
          <a:extLst>
            <a:ext uri="{FF2B5EF4-FFF2-40B4-BE49-F238E27FC236}">
              <a16:creationId xmlns:a16="http://schemas.microsoft.com/office/drawing/2014/main" id="{4F9E109D-F330-4741-BBA4-0928762C092F}"/>
            </a:ext>
          </a:extLst>
        </xdr:cNvPr>
        <xdr:cNvSpPr txBox="1">
          <a:spLocks noChangeArrowheads="1"/>
        </xdr:cNvSpPr>
      </xdr:nvSpPr>
      <xdr:spPr bwMode="auto">
        <a:xfrm>
          <a:off x="6768234"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504825</xdr:rowOff>
    </xdr:from>
    <xdr:ext cx="95250" cy="442269"/>
    <xdr:sp macro="" textlink="">
      <xdr:nvSpPr>
        <xdr:cNvPr id="1518" name="Text Box 15">
          <a:extLst>
            <a:ext uri="{FF2B5EF4-FFF2-40B4-BE49-F238E27FC236}">
              <a16:creationId xmlns:a16="http://schemas.microsoft.com/office/drawing/2014/main" id="{91334606-1298-4078-BB55-AE050977BD83}"/>
            </a:ext>
          </a:extLst>
        </xdr:cNvPr>
        <xdr:cNvSpPr txBox="1">
          <a:spLocks noChangeArrowheads="1"/>
        </xdr:cNvSpPr>
      </xdr:nvSpPr>
      <xdr:spPr bwMode="auto">
        <a:xfrm>
          <a:off x="6768234" y="379470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22</xdr:row>
      <xdr:rowOff>0</xdr:rowOff>
    </xdr:from>
    <xdr:ext cx="95250" cy="171450"/>
    <xdr:sp macro="" textlink="">
      <xdr:nvSpPr>
        <xdr:cNvPr id="1519" name="Text Box 16">
          <a:extLst>
            <a:ext uri="{FF2B5EF4-FFF2-40B4-BE49-F238E27FC236}">
              <a16:creationId xmlns:a16="http://schemas.microsoft.com/office/drawing/2014/main" id="{ED611053-AA08-40BF-90F4-5DE12E56A604}"/>
            </a:ext>
          </a:extLst>
        </xdr:cNvPr>
        <xdr:cNvSpPr txBox="1">
          <a:spLocks noChangeArrowheads="1"/>
        </xdr:cNvSpPr>
      </xdr:nvSpPr>
      <xdr:spPr bwMode="auto">
        <a:xfrm>
          <a:off x="15690273"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22</xdr:row>
      <xdr:rowOff>0</xdr:rowOff>
    </xdr:from>
    <xdr:ext cx="95250" cy="171450"/>
    <xdr:sp macro="" textlink="">
      <xdr:nvSpPr>
        <xdr:cNvPr id="1520" name="Text Box 17">
          <a:extLst>
            <a:ext uri="{FF2B5EF4-FFF2-40B4-BE49-F238E27FC236}">
              <a16:creationId xmlns:a16="http://schemas.microsoft.com/office/drawing/2014/main" id="{B666A416-E08A-4134-AA44-8607C3C2B702}"/>
            </a:ext>
          </a:extLst>
        </xdr:cNvPr>
        <xdr:cNvSpPr txBox="1">
          <a:spLocks noChangeArrowheads="1"/>
        </xdr:cNvSpPr>
      </xdr:nvSpPr>
      <xdr:spPr bwMode="auto">
        <a:xfrm>
          <a:off x="15690273"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22</xdr:row>
      <xdr:rowOff>0</xdr:rowOff>
    </xdr:from>
    <xdr:ext cx="95250" cy="171450"/>
    <xdr:sp macro="" textlink="">
      <xdr:nvSpPr>
        <xdr:cNvPr id="1521" name="Text Box 18">
          <a:extLst>
            <a:ext uri="{FF2B5EF4-FFF2-40B4-BE49-F238E27FC236}">
              <a16:creationId xmlns:a16="http://schemas.microsoft.com/office/drawing/2014/main" id="{CA3C7053-4CF8-46F5-A633-7791F59F9FB5}"/>
            </a:ext>
          </a:extLst>
        </xdr:cNvPr>
        <xdr:cNvSpPr txBox="1">
          <a:spLocks noChangeArrowheads="1"/>
        </xdr:cNvSpPr>
      </xdr:nvSpPr>
      <xdr:spPr bwMode="auto">
        <a:xfrm>
          <a:off x="15690273"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22</xdr:row>
      <xdr:rowOff>0</xdr:rowOff>
    </xdr:from>
    <xdr:ext cx="95250" cy="171450"/>
    <xdr:sp macro="" textlink="">
      <xdr:nvSpPr>
        <xdr:cNvPr id="1522" name="Text Box 19">
          <a:extLst>
            <a:ext uri="{FF2B5EF4-FFF2-40B4-BE49-F238E27FC236}">
              <a16:creationId xmlns:a16="http://schemas.microsoft.com/office/drawing/2014/main" id="{6B657CBF-FE3D-4221-96B9-92AEB2502FE2}"/>
            </a:ext>
          </a:extLst>
        </xdr:cNvPr>
        <xdr:cNvSpPr txBox="1">
          <a:spLocks noChangeArrowheads="1"/>
        </xdr:cNvSpPr>
      </xdr:nvSpPr>
      <xdr:spPr bwMode="auto">
        <a:xfrm>
          <a:off x="15690273"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22</xdr:row>
      <xdr:rowOff>504825</xdr:rowOff>
    </xdr:from>
    <xdr:ext cx="95250" cy="442269"/>
    <xdr:sp macro="" textlink="">
      <xdr:nvSpPr>
        <xdr:cNvPr id="1523" name="Text Box 15">
          <a:extLst>
            <a:ext uri="{FF2B5EF4-FFF2-40B4-BE49-F238E27FC236}">
              <a16:creationId xmlns:a16="http://schemas.microsoft.com/office/drawing/2014/main" id="{1E39AE52-D574-4F46-BCCC-38B8B4FE2167}"/>
            </a:ext>
          </a:extLst>
        </xdr:cNvPr>
        <xdr:cNvSpPr txBox="1">
          <a:spLocks noChangeArrowheads="1"/>
        </xdr:cNvSpPr>
      </xdr:nvSpPr>
      <xdr:spPr bwMode="auto">
        <a:xfrm>
          <a:off x="15690273" y="379470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xdr:row>
      <xdr:rowOff>504825</xdr:rowOff>
    </xdr:from>
    <xdr:ext cx="95250" cy="444014"/>
    <xdr:sp macro="" textlink="">
      <xdr:nvSpPr>
        <xdr:cNvPr id="1524" name="Text Box 15">
          <a:extLst>
            <a:ext uri="{FF2B5EF4-FFF2-40B4-BE49-F238E27FC236}">
              <a16:creationId xmlns:a16="http://schemas.microsoft.com/office/drawing/2014/main" id="{E0CA6FD4-0D78-4DDC-8F37-A02CB4EFE356}"/>
            </a:ext>
          </a:extLst>
        </xdr:cNvPr>
        <xdr:cNvSpPr txBox="1">
          <a:spLocks noChangeArrowheads="1"/>
        </xdr:cNvSpPr>
      </xdr:nvSpPr>
      <xdr:spPr bwMode="auto">
        <a:xfrm>
          <a:off x="3706091" y="361517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1525" name="Text Box 16">
          <a:extLst>
            <a:ext uri="{FF2B5EF4-FFF2-40B4-BE49-F238E27FC236}">
              <a16:creationId xmlns:a16="http://schemas.microsoft.com/office/drawing/2014/main" id="{CB7347CF-46A4-4EA0-86CF-E749B1474A09}"/>
            </a:ext>
          </a:extLst>
        </xdr:cNvPr>
        <xdr:cNvSpPr txBox="1">
          <a:spLocks noChangeArrowheads="1"/>
        </xdr:cNvSpPr>
      </xdr:nvSpPr>
      <xdr:spPr bwMode="auto">
        <a:xfrm>
          <a:off x="3706091"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1526" name="Text Box 17">
          <a:extLst>
            <a:ext uri="{FF2B5EF4-FFF2-40B4-BE49-F238E27FC236}">
              <a16:creationId xmlns:a16="http://schemas.microsoft.com/office/drawing/2014/main" id="{B04D1E89-C9FC-4B0C-B454-DDE51CE7F460}"/>
            </a:ext>
          </a:extLst>
        </xdr:cNvPr>
        <xdr:cNvSpPr txBox="1">
          <a:spLocks noChangeArrowheads="1"/>
        </xdr:cNvSpPr>
      </xdr:nvSpPr>
      <xdr:spPr bwMode="auto">
        <a:xfrm>
          <a:off x="3706091"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1527" name="Text Box 18">
          <a:extLst>
            <a:ext uri="{FF2B5EF4-FFF2-40B4-BE49-F238E27FC236}">
              <a16:creationId xmlns:a16="http://schemas.microsoft.com/office/drawing/2014/main" id="{34BC1373-70A9-487A-9A6E-90D5525217DE}"/>
            </a:ext>
          </a:extLst>
        </xdr:cNvPr>
        <xdr:cNvSpPr txBox="1">
          <a:spLocks noChangeArrowheads="1"/>
        </xdr:cNvSpPr>
      </xdr:nvSpPr>
      <xdr:spPr bwMode="auto">
        <a:xfrm>
          <a:off x="3706091"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1528" name="Text Box 19">
          <a:extLst>
            <a:ext uri="{FF2B5EF4-FFF2-40B4-BE49-F238E27FC236}">
              <a16:creationId xmlns:a16="http://schemas.microsoft.com/office/drawing/2014/main" id="{B2033E01-0D95-47AF-8496-7D2D0BE59DDC}"/>
            </a:ext>
          </a:extLst>
        </xdr:cNvPr>
        <xdr:cNvSpPr txBox="1">
          <a:spLocks noChangeArrowheads="1"/>
        </xdr:cNvSpPr>
      </xdr:nvSpPr>
      <xdr:spPr bwMode="auto">
        <a:xfrm>
          <a:off x="3706091"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504825</xdr:rowOff>
    </xdr:from>
    <xdr:ext cx="95250" cy="213632"/>
    <xdr:sp macro="" textlink="">
      <xdr:nvSpPr>
        <xdr:cNvPr id="1529" name="Text Box 15">
          <a:extLst>
            <a:ext uri="{FF2B5EF4-FFF2-40B4-BE49-F238E27FC236}">
              <a16:creationId xmlns:a16="http://schemas.microsoft.com/office/drawing/2014/main" id="{10B42D6B-D56A-4331-8197-77898F7768D8}"/>
            </a:ext>
          </a:extLst>
        </xdr:cNvPr>
        <xdr:cNvSpPr txBox="1">
          <a:spLocks noChangeArrowheads="1"/>
        </xdr:cNvSpPr>
      </xdr:nvSpPr>
      <xdr:spPr bwMode="auto">
        <a:xfrm>
          <a:off x="3706091" y="379470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504825</xdr:rowOff>
    </xdr:from>
    <xdr:ext cx="95250" cy="444331"/>
    <xdr:sp macro="" textlink="">
      <xdr:nvSpPr>
        <xdr:cNvPr id="1530" name="Text Box 15">
          <a:extLst>
            <a:ext uri="{FF2B5EF4-FFF2-40B4-BE49-F238E27FC236}">
              <a16:creationId xmlns:a16="http://schemas.microsoft.com/office/drawing/2014/main" id="{5456CFC5-867F-47B6-B1D9-25D50930036C}"/>
            </a:ext>
          </a:extLst>
        </xdr:cNvPr>
        <xdr:cNvSpPr txBox="1">
          <a:spLocks noChangeArrowheads="1"/>
        </xdr:cNvSpPr>
      </xdr:nvSpPr>
      <xdr:spPr bwMode="auto">
        <a:xfrm>
          <a:off x="3706091" y="3794702"/>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21</xdr:row>
      <xdr:rowOff>504825</xdr:rowOff>
    </xdr:from>
    <xdr:ext cx="95250" cy="442269"/>
    <xdr:sp macro="" textlink="">
      <xdr:nvSpPr>
        <xdr:cNvPr id="1531" name="Text Box 15">
          <a:extLst>
            <a:ext uri="{FF2B5EF4-FFF2-40B4-BE49-F238E27FC236}">
              <a16:creationId xmlns:a16="http://schemas.microsoft.com/office/drawing/2014/main" id="{A49AA27D-F3D1-4692-BC27-0B006F64D720}"/>
            </a:ext>
          </a:extLst>
        </xdr:cNvPr>
        <xdr:cNvSpPr txBox="1">
          <a:spLocks noChangeArrowheads="1"/>
        </xdr:cNvSpPr>
      </xdr:nvSpPr>
      <xdr:spPr bwMode="auto">
        <a:xfrm>
          <a:off x="6768234" y="361517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1532" name="Text Box 16">
          <a:extLst>
            <a:ext uri="{FF2B5EF4-FFF2-40B4-BE49-F238E27FC236}">
              <a16:creationId xmlns:a16="http://schemas.microsoft.com/office/drawing/2014/main" id="{9598EBFC-D5D8-40BF-8BED-30C5F79DDB1C}"/>
            </a:ext>
          </a:extLst>
        </xdr:cNvPr>
        <xdr:cNvSpPr txBox="1">
          <a:spLocks noChangeArrowheads="1"/>
        </xdr:cNvSpPr>
      </xdr:nvSpPr>
      <xdr:spPr bwMode="auto">
        <a:xfrm>
          <a:off x="6768234"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1533" name="Text Box 17">
          <a:extLst>
            <a:ext uri="{FF2B5EF4-FFF2-40B4-BE49-F238E27FC236}">
              <a16:creationId xmlns:a16="http://schemas.microsoft.com/office/drawing/2014/main" id="{6AE8D304-7516-4742-9CD5-31A4FF0847C6}"/>
            </a:ext>
          </a:extLst>
        </xdr:cNvPr>
        <xdr:cNvSpPr txBox="1">
          <a:spLocks noChangeArrowheads="1"/>
        </xdr:cNvSpPr>
      </xdr:nvSpPr>
      <xdr:spPr bwMode="auto">
        <a:xfrm>
          <a:off x="6768234"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1534" name="Text Box 18">
          <a:extLst>
            <a:ext uri="{FF2B5EF4-FFF2-40B4-BE49-F238E27FC236}">
              <a16:creationId xmlns:a16="http://schemas.microsoft.com/office/drawing/2014/main" id="{34212A20-11FD-4880-AC36-ADA2CD25CCC0}"/>
            </a:ext>
          </a:extLst>
        </xdr:cNvPr>
        <xdr:cNvSpPr txBox="1">
          <a:spLocks noChangeArrowheads="1"/>
        </xdr:cNvSpPr>
      </xdr:nvSpPr>
      <xdr:spPr bwMode="auto">
        <a:xfrm>
          <a:off x="6768234"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504825</xdr:rowOff>
    </xdr:from>
    <xdr:ext cx="95250" cy="213632"/>
    <xdr:sp macro="" textlink="">
      <xdr:nvSpPr>
        <xdr:cNvPr id="1535" name="Text Box 15">
          <a:extLst>
            <a:ext uri="{FF2B5EF4-FFF2-40B4-BE49-F238E27FC236}">
              <a16:creationId xmlns:a16="http://schemas.microsoft.com/office/drawing/2014/main" id="{827D1593-1E4A-43F9-A6D8-B4D24F74E14C}"/>
            </a:ext>
          </a:extLst>
        </xdr:cNvPr>
        <xdr:cNvSpPr txBox="1">
          <a:spLocks noChangeArrowheads="1"/>
        </xdr:cNvSpPr>
      </xdr:nvSpPr>
      <xdr:spPr bwMode="auto">
        <a:xfrm>
          <a:off x="6768234" y="379470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1536" name="Text Box 16">
          <a:extLst>
            <a:ext uri="{FF2B5EF4-FFF2-40B4-BE49-F238E27FC236}">
              <a16:creationId xmlns:a16="http://schemas.microsoft.com/office/drawing/2014/main" id="{CA39D431-DC7D-4C04-8AB3-E83B00A8BFA8}"/>
            </a:ext>
          </a:extLst>
        </xdr:cNvPr>
        <xdr:cNvSpPr txBox="1">
          <a:spLocks noChangeArrowheads="1"/>
        </xdr:cNvSpPr>
      </xdr:nvSpPr>
      <xdr:spPr bwMode="auto">
        <a:xfrm>
          <a:off x="9615343"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1537" name="Text Box 17">
          <a:extLst>
            <a:ext uri="{FF2B5EF4-FFF2-40B4-BE49-F238E27FC236}">
              <a16:creationId xmlns:a16="http://schemas.microsoft.com/office/drawing/2014/main" id="{28DA5597-412A-4B1C-A197-4B43C3895AD6}"/>
            </a:ext>
          </a:extLst>
        </xdr:cNvPr>
        <xdr:cNvSpPr txBox="1">
          <a:spLocks noChangeArrowheads="1"/>
        </xdr:cNvSpPr>
      </xdr:nvSpPr>
      <xdr:spPr bwMode="auto">
        <a:xfrm>
          <a:off x="9615343"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1538" name="Text Box 18">
          <a:extLst>
            <a:ext uri="{FF2B5EF4-FFF2-40B4-BE49-F238E27FC236}">
              <a16:creationId xmlns:a16="http://schemas.microsoft.com/office/drawing/2014/main" id="{014CC820-A786-47F6-8982-DCE8080A5B76}"/>
            </a:ext>
          </a:extLst>
        </xdr:cNvPr>
        <xdr:cNvSpPr txBox="1">
          <a:spLocks noChangeArrowheads="1"/>
        </xdr:cNvSpPr>
      </xdr:nvSpPr>
      <xdr:spPr bwMode="auto">
        <a:xfrm>
          <a:off x="9615343"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1539" name="Text Box 19">
          <a:extLst>
            <a:ext uri="{FF2B5EF4-FFF2-40B4-BE49-F238E27FC236}">
              <a16:creationId xmlns:a16="http://schemas.microsoft.com/office/drawing/2014/main" id="{3A2D3AE6-0509-46C6-BF91-63CFBC13D458}"/>
            </a:ext>
          </a:extLst>
        </xdr:cNvPr>
        <xdr:cNvSpPr txBox="1">
          <a:spLocks noChangeArrowheads="1"/>
        </xdr:cNvSpPr>
      </xdr:nvSpPr>
      <xdr:spPr bwMode="auto">
        <a:xfrm>
          <a:off x="9615343"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1540" name="Text Box 16">
          <a:extLst>
            <a:ext uri="{FF2B5EF4-FFF2-40B4-BE49-F238E27FC236}">
              <a16:creationId xmlns:a16="http://schemas.microsoft.com/office/drawing/2014/main" id="{FD61AEC9-BE08-45D3-9394-60DD70D55B20}"/>
            </a:ext>
          </a:extLst>
        </xdr:cNvPr>
        <xdr:cNvSpPr txBox="1">
          <a:spLocks noChangeArrowheads="1"/>
        </xdr:cNvSpPr>
      </xdr:nvSpPr>
      <xdr:spPr bwMode="auto">
        <a:xfrm>
          <a:off x="9615343"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1541" name="Text Box 17">
          <a:extLst>
            <a:ext uri="{FF2B5EF4-FFF2-40B4-BE49-F238E27FC236}">
              <a16:creationId xmlns:a16="http://schemas.microsoft.com/office/drawing/2014/main" id="{3933EB9E-342C-46A8-9AB4-391D446830A6}"/>
            </a:ext>
          </a:extLst>
        </xdr:cNvPr>
        <xdr:cNvSpPr txBox="1">
          <a:spLocks noChangeArrowheads="1"/>
        </xdr:cNvSpPr>
      </xdr:nvSpPr>
      <xdr:spPr bwMode="auto">
        <a:xfrm>
          <a:off x="9615343"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1542" name="Text Box 18">
          <a:extLst>
            <a:ext uri="{FF2B5EF4-FFF2-40B4-BE49-F238E27FC236}">
              <a16:creationId xmlns:a16="http://schemas.microsoft.com/office/drawing/2014/main" id="{AF52F17D-9264-4352-B851-D02ED2879C01}"/>
            </a:ext>
          </a:extLst>
        </xdr:cNvPr>
        <xdr:cNvSpPr txBox="1">
          <a:spLocks noChangeArrowheads="1"/>
        </xdr:cNvSpPr>
      </xdr:nvSpPr>
      <xdr:spPr bwMode="auto">
        <a:xfrm>
          <a:off x="9615343"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1543" name="Text Box 19">
          <a:extLst>
            <a:ext uri="{FF2B5EF4-FFF2-40B4-BE49-F238E27FC236}">
              <a16:creationId xmlns:a16="http://schemas.microsoft.com/office/drawing/2014/main" id="{AED1A02B-0138-430B-8048-1767E785CBDB}"/>
            </a:ext>
          </a:extLst>
        </xdr:cNvPr>
        <xdr:cNvSpPr txBox="1">
          <a:spLocks noChangeArrowheads="1"/>
        </xdr:cNvSpPr>
      </xdr:nvSpPr>
      <xdr:spPr bwMode="auto">
        <a:xfrm>
          <a:off x="9615343" y="361372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1544" name="Text Box 16">
          <a:extLst>
            <a:ext uri="{FF2B5EF4-FFF2-40B4-BE49-F238E27FC236}">
              <a16:creationId xmlns:a16="http://schemas.microsoft.com/office/drawing/2014/main" id="{FE768798-1A75-47C0-A971-041099BD0CB3}"/>
            </a:ext>
          </a:extLst>
        </xdr:cNvPr>
        <xdr:cNvSpPr txBox="1">
          <a:spLocks noChangeArrowheads="1"/>
        </xdr:cNvSpPr>
      </xdr:nvSpPr>
      <xdr:spPr bwMode="auto">
        <a:xfrm>
          <a:off x="3706091"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1545" name="Text Box 17">
          <a:extLst>
            <a:ext uri="{FF2B5EF4-FFF2-40B4-BE49-F238E27FC236}">
              <a16:creationId xmlns:a16="http://schemas.microsoft.com/office/drawing/2014/main" id="{E11F6D05-6B7B-495F-931D-CD67892F0E12}"/>
            </a:ext>
          </a:extLst>
        </xdr:cNvPr>
        <xdr:cNvSpPr txBox="1">
          <a:spLocks noChangeArrowheads="1"/>
        </xdr:cNvSpPr>
      </xdr:nvSpPr>
      <xdr:spPr bwMode="auto">
        <a:xfrm>
          <a:off x="3706091"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1546" name="Text Box 18">
          <a:extLst>
            <a:ext uri="{FF2B5EF4-FFF2-40B4-BE49-F238E27FC236}">
              <a16:creationId xmlns:a16="http://schemas.microsoft.com/office/drawing/2014/main" id="{D951D338-D327-4A87-981C-94D812D84AD1}"/>
            </a:ext>
          </a:extLst>
        </xdr:cNvPr>
        <xdr:cNvSpPr txBox="1">
          <a:spLocks noChangeArrowheads="1"/>
        </xdr:cNvSpPr>
      </xdr:nvSpPr>
      <xdr:spPr bwMode="auto">
        <a:xfrm>
          <a:off x="3706091"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1547" name="Text Box 19">
          <a:extLst>
            <a:ext uri="{FF2B5EF4-FFF2-40B4-BE49-F238E27FC236}">
              <a16:creationId xmlns:a16="http://schemas.microsoft.com/office/drawing/2014/main" id="{93B3E3A1-53BE-4981-953E-BD54C9070F10}"/>
            </a:ext>
          </a:extLst>
        </xdr:cNvPr>
        <xdr:cNvSpPr txBox="1">
          <a:spLocks noChangeArrowheads="1"/>
        </xdr:cNvSpPr>
      </xdr:nvSpPr>
      <xdr:spPr bwMode="auto">
        <a:xfrm>
          <a:off x="3706091"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1548" name="Text Box 16">
          <a:extLst>
            <a:ext uri="{FF2B5EF4-FFF2-40B4-BE49-F238E27FC236}">
              <a16:creationId xmlns:a16="http://schemas.microsoft.com/office/drawing/2014/main" id="{4125C643-D169-4369-8B03-73D989AD39E5}"/>
            </a:ext>
          </a:extLst>
        </xdr:cNvPr>
        <xdr:cNvSpPr txBox="1">
          <a:spLocks noChangeArrowheads="1"/>
        </xdr:cNvSpPr>
      </xdr:nvSpPr>
      <xdr:spPr bwMode="auto">
        <a:xfrm>
          <a:off x="6768234"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1549" name="Text Box 17">
          <a:extLst>
            <a:ext uri="{FF2B5EF4-FFF2-40B4-BE49-F238E27FC236}">
              <a16:creationId xmlns:a16="http://schemas.microsoft.com/office/drawing/2014/main" id="{38B11184-D6CE-48D5-8DC2-D766BEFB11EE}"/>
            </a:ext>
          </a:extLst>
        </xdr:cNvPr>
        <xdr:cNvSpPr txBox="1">
          <a:spLocks noChangeArrowheads="1"/>
        </xdr:cNvSpPr>
      </xdr:nvSpPr>
      <xdr:spPr bwMode="auto">
        <a:xfrm>
          <a:off x="6768234"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1550" name="Text Box 18">
          <a:extLst>
            <a:ext uri="{FF2B5EF4-FFF2-40B4-BE49-F238E27FC236}">
              <a16:creationId xmlns:a16="http://schemas.microsoft.com/office/drawing/2014/main" id="{C7875718-6AB7-44A3-B454-E835749A5962}"/>
            </a:ext>
          </a:extLst>
        </xdr:cNvPr>
        <xdr:cNvSpPr txBox="1">
          <a:spLocks noChangeArrowheads="1"/>
        </xdr:cNvSpPr>
      </xdr:nvSpPr>
      <xdr:spPr bwMode="auto">
        <a:xfrm>
          <a:off x="6768234"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1551" name="Text Box 19">
          <a:extLst>
            <a:ext uri="{FF2B5EF4-FFF2-40B4-BE49-F238E27FC236}">
              <a16:creationId xmlns:a16="http://schemas.microsoft.com/office/drawing/2014/main" id="{FDC757AA-7267-409D-88B6-0F5A4B1FE92F}"/>
            </a:ext>
          </a:extLst>
        </xdr:cNvPr>
        <xdr:cNvSpPr txBox="1">
          <a:spLocks noChangeArrowheads="1"/>
        </xdr:cNvSpPr>
      </xdr:nvSpPr>
      <xdr:spPr bwMode="auto">
        <a:xfrm>
          <a:off x="6768234"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26</xdr:row>
      <xdr:rowOff>0</xdr:rowOff>
    </xdr:from>
    <xdr:ext cx="95250" cy="171450"/>
    <xdr:sp macro="" textlink="">
      <xdr:nvSpPr>
        <xdr:cNvPr id="1552" name="Text Box 16">
          <a:extLst>
            <a:ext uri="{FF2B5EF4-FFF2-40B4-BE49-F238E27FC236}">
              <a16:creationId xmlns:a16="http://schemas.microsoft.com/office/drawing/2014/main" id="{12DDE240-63A3-4E15-9DB8-C868C8420659}"/>
            </a:ext>
          </a:extLst>
        </xdr:cNvPr>
        <xdr:cNvSpPr txBox="1">
          <a:spLocks noChangeArrowheads="1"/>
        </xdr:cNvSpPr>
      </xdr:nvSpPr>
      <xdr:spPr bwMode="auto">
        <a:xfrm>
          <a:off x="15690273"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26</xdr:row>
      <xdr:rowOff>0</xdr:rowOff>
    </xdr:from>
    <xdr:ext cx="95250" cy="171450"/>
    <xdr:sp macro="" textlink="">
      <xdr:nvSpPr>
        <xdr:cNvPr id="1553" name="Text Box 17">
          <a:extLst>
            <a:ext uri="{FF2B5EF4-FFF2-40B4-BE49-F238E27FC236}">
              <a16:creationId xmlns:a16="http://schemas.microsoft.com/office/drawing/2014/main" id="{E14E1608-7D17-4337-B1F1-B7E2C2682453}"/>
            </a:ext>
          </a:extLst>
        </xdr:cNvPr>
        <xdr:cNvSpPr txBox="1">
          <a:spLocks noChangeArrowheads="1"/>
        </xdr:cNvSpPr>
      </xdr:nvSpPr>
      <xdr:spPr bwMode="auto">
        <a:xfrm>
          <a:off x="15690273"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26</xdr:row>
      <xdr:rowOff>0</xdr:rowOff>
    </xdr:from>
    <xdr:ext cx="95250" cy="171450"/>
    <xdr:sp macro="" textlink="">
      <xdr:nvSpPr>
        <xdr:cNvPr id="1554" name="Text Box 18">
          <a:extLst>
            <a:ext uri="{FF2B5EF4-FFF2-40B4-BE49-F238E27FC236}">
              <a16:creationId xmlns:a16="http://schemas.microsoft.com/office/drawing/2014/main" id="{BF4B87C2-50A9-4256-9F03-D2B4AFFCA22D}"/>
            </a:ext>
          </a:extLst>
        </xdr:cNvPr>
        <xdr:cNvSpPr txBox="1">
          <a:spLocks noChangeArrowheads="1"/>
        </xdr:cNvSpPr>
      </xdr:nvSpPr>
      <xdr:spPr bwMode="auto">
        <a:xfrm>
          <a:off x="15690273"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26</xdr:row>
      <xdr:rowOff>0</xdr:rowOff>
    </xdr:from>
    <xdr:ext cx="95250" cy="171450"/>
    <xdr:sp macro="" textlink="">
      <xdr:nvSpPr>
        <xdr:cNvPr id="1555" name="Text Box 19">
          <a:extLst>
            <a:ext uri="{FF2B5EF4-FFF2-40B4-BE49-F238E27FC236}">
              <a16:creationId xmlns:a16="http://schemas.microsoft.com/office/drawing/2014/main" id="{2EA7D1CE-DA5B-412B-9381-959C5231C000}"/>
            </a:ext>
          </a:extLst>
        </xdr:cNvPr>
        <xdr:cNvSpPr txBox="1">
          <a:spLocks noChangeArrowheads="1"/>
        </xdr:cNvSpPr>
      </xdr:nvSpPr>
      <xdr:spPr bwMode="auto">
        <a:xfrm>
          <a:off x="15690273"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504825</xdr:rowOff>
    </xdr:from>
    <xdr:ext cx="95250" cy="444014"/>
    <xdr:sp macro="" textlink="">
      <xdr:nvSpPr>
        <xdr:cNvPr id="1556" name="Text Box 15">
          <a:extLst>
            <a:ext uri="{FF2B5EF4-FFF2-40B4-BE49-F238E27FC236}">
              <a16:creationId xmlns:a16="http://schemas.microsoft.com/office/drawing/2014/main" id="{0D77432B-24BD-4397-B41A-7D17DC4BBDC3}"/>
            </a:ext>
          </a:extLst>
        </xdr:cNvPr>
        <xdr:cNvSpPr txBox="1">
          <a:spLocks noChangeArrowheads="1"/>
        </xdr:cNvSpPr>
      </xdr:nvSpPr>
      <xdr:spPr bwMode="auto">
        <a:xfrm>
          <a:off x="3706091" y="4146261"/>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1557" name="Text Box 16">
          <a:extLst>
            <a:ext uri="{FF2B5EF4-FFF2-40B4-BE49-F238E27FC236}">
              <a16:creationId xmlns:a16="http://schemas.microsoft.com/office/drawing/2014/main" id="{B4B468B0-9F52-46A6-BA3D-4B3342010BC2}"/>
            </a:ext>
          </a:extLst>
        </xdr:cNvPr>
        <xdr:cNvSpPr txBox="1">
          <a:spLocks noChangeArrowheads="1"/>
        </xdr:cNvSpPr>
      </xdr:nvSpPr>
      <xdr:spPr bwMode="auto">
        <a:xfrm>
          <a:off x="3706091"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1558" name="Text Box 17">
          <a:extLst>
            <a:ext uri="{FF2B5EF4-FFF2-40B4-BE49-F238E27FC236}">
              <a16:creationId xmlns:a16="http://schemas.microsoft.com/office/drawing/2014/main" id="{F01B3B25-931A-4D9D-9C81-97D2F2148A8A}"/>
            </a:ext>
          </a:extLst>
        </xdr:cNvPr>
        <xdr:cNvSpPr txBox="1">
          <a:spLocks noChangeArrowheads="1"/>
        </xdr:cNvSpPr>
      </xdr:nvSpPr>
      <xdr:spPr bwMode="auto">
        <a:xfrm>
          <a:off x="3706091"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1559" name="Text Box 18">
          <a:extLst>
            <a:ext uri="{FF2B5EF4-FFF2-40B4-BE49-F238E27FC236}">
              <a16:creationId xmlns:a16="http://schemas.microsoft.com/office/drawing/2014/main" id="{4753B3BB-3CD2-423E-9EA6-A16D857B5E57}"/>
            </a:ext>
          </a:extLst>
        </xdr:cNvPr>
        <xdr:cNvSpPr txBox="1">
          <a:spLocks noChangeArrowheads="1"/>
        </xdr:cNvSpPr>
      </xdr:nvSpPr>
      <xdr:spPr bwMode="auto">
        <a:xfrm>
          <a:off x="3706091"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1560" name="Text Box 19">
          <a:extLst>
            <a:ext uri="{FF2B5EF4-FFF2-40B4-BE49-F238E27FC236}">
              <a16:creationId xmlns:a16="http://schemas.microsoft.com/office/drawing/2014/main" id="{06CB2CD5-4D79-499B-A3AF-AAC6AA8408A3}"/>
            </a:ext>
          </a:extLst>
        </xdr:cNvPr>
        <xdr:cNvSpPr txBox="1">
          <a:spLocks noChangeArrowheads="1"/>
        </xdr:cNvSpPr>
      </xdr:nvSpPr>
      <xdr:spPr bwMode="auto">
        <a:xfrm>
          <a:off x="3706091"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25</xdr:row>
      <xdr:rowOff>504825</xdr:rowOff>
    </xdr:from>
    <xdr:ext cx="95250" cy="442269"/>
    <xdr:sp macro="" textlink="">
      <xdr:nvSpPr>
        <xdr:cNvPr id="1561" name="Text Box 15">
          <a:extLst>
            <a:ext uri="{FF2B5EF4-FFF2-40B4-BE49-F238E27FC236}">
              <a16:creationId xmlns:a16="http://schemas.microsoft.com/office/drawing/2014/main" id="{46CAB5E6-1473-4108-9ADC-3C9A7154BF64}"/>
            </a:ext>
          </a:extLst>
        </xdr:cNvPr>
        <xdr:cNvSpPr txBox="1">
          <a:spLocks noChangeArrowheads="1"/>
        </xdr:cNvSpPr>
      </xdr:nvSpPr>
      <xdr:spPr bwMode="auto">
        <a:xfrm>
          <a:off x="6768234" y="41462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1562" name="Text Box 16">
          <a:extLst>
            <a:ext uri="{FF2B5EF4-FFF2-40B4-BE49-F238E27FC236}">
              <a16:creationId xmlns:a16="http://schemas.microsoft.com/office/drawing/2014/main" id="{457AB3BF-5D27-4DBD-BEE9-F5C5E5F8F662}"/>
            </a:ext>
          </a:extLst>
        </xdr:cNvPr>
        <xdr:cNvSpPr txBox="1">
          <a:spLocks noChangeArrowheads="1"/>
        </xdr:cNvSpPr>
      </xdr:nvSpPr>
      <xdr:spPr bwMode="auto">
        <a:xfrm>
          <a:off x="6768234"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1563" name="Text Box 17">
          <a:extLst>
            <a:ext uri="{FF2B5EF4-FFF2-40B4-BE49-F238E27FC236}">
              <a16:creationId xmlns:a16="http://schemas.microsoft.com/office/drawing/2014/main" id="{12EE7C86-EBC5-4493-95C0-5B6F3992AD38}"/>
            </a:ext>
          </a:extLst>
        </xdr:cNvPr>
        <xdr:cNvSpPr txBox="1">
          <a:spLocks noChangeArrowheads="1"/>
        </xdr:cNvSpPr>
      </xdr:nvSpPr>
      <xdr:spPr bwMode="auto">
        <a:xfrm>
          <a:off x="6768234"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1564" name="Text Box 18">
          <a:extLst>
            <a:ext uri="{FF2B5EF4-FFF2-40B4-BE49-F238E27FC236}">
              <a16:creationId xmlns:a16="http://schemas.microsoft.com/office/drawing/2014/main" id="{61613A39-1DAE-4B49-9DFD-5C9253D8A141}"/>
            </a:ext>
          </a:extLst>
        </xdr:cNvPr>
        <xdr:cNvSpPr txBox="1">
          <a:spLocks noChangeArrowheads="1"/>
        </xdr:cNvSpPr>
      </xdr:nvSpPr>
      <xdr:spPr bwMode="auto">
        <a:xfrm>
          <a:off x="6768234"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1565" name="Text Box 16">
          <a:extLst>
            <a:ext uri="{FF2B5EF4-FFF2-40B4-BE49-F238E27FC236}">
              <a16:creationId xmlns:a16="http://schemas.microsoft.com/office/drawing/2014/main" id="{B09074E0-1B62-4A61-8D28-80B3E620EB10}"/>
            </a:ext>
          </a:extLst>
        </xdr:cNvPr>
        <xdr:cNvSpPr txBox="1">
          <a:spLocks noChangeArrowheads="1"/>
        </xdr:cNvSpPr>
      </xdr:nvSpPr>
      <xdr:spPr bwMode="auto">
        <a:xfrm>
          <a:off x="9615343"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1566" name="Text Box 17">
          <a:extLst>
            <a:ext uri="{FF2B5EF4-FFF2-40B4-BE49-F238E27FC236}">
              <a16:creationId xmlns:a16="http://schemas.microsoft.com/office/drawing/2014/main" id="{4027B645-8E7A-492D-A347-9C835B226CFC}"/>
            </a:ext>
          </a:extLst>
        </xdr:cNvPr>
        <xdr:cNvSpPr txBox="1">
          <a:spLocks noChangeArrowheads="1"/>
        </xdr:cNvSpPr>
      </xdr:nvSpPr>
      <xdr:spPr bwMode="auto">
        <a:xfrm>
          <a:off x="9615343"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1567" name="Text Box 18">
          <a:extLst>
            <a:ext uri="{FF2B5EF4-FFF2-40B4-BE49-F238E27FC236}">
              <a16:creationId xmlns:a16="http://schemas.microsoft.com/office/drawing/2014/main" id="{D44228D8-26C4-4FC2-874E-79B3EDF2BB10}"/>
            </a:ext>
          </a:extLst>
        </xdr:cNvPr>
        <xdr:cNvSpPr txBox="1">
          <a:spLocks noChangeArrowheads="1"/>
        </xdr:cNvSpPr>
      </xdr:nvSpPr>
      <xdr:spPr bwMode="auto">
        <a:xfrm>
          <a:off x="9615343"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1568" name="Text Box 19">
          <a:extLst>
            <a:ext uri="{FF2B5EF4-FFF2-40B4-BE49-F238E27FC236}">
              <a16:creationId xmlns:a16="http://schemas.microsoft.com/office/drawing/2014/main" id="{4281097B-CE1F-4EAE-8618-8F57171D1366}"/>
            </a:ext>
          </a:extLst>
        </xdr:cNvPr>
        <xdr:cNvSpPr txBox="1">
          <a:spLocks noChangeArrowheads="1"/>
        </xdr:cNvSpPr>
      </xdr:nvSpPr>
      <xdr:spPr bwMode="auto">
        <a:xfrm>
          <a:off x="9615343"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1569" name="Text Box 16">
          <a:extLst>
            <a:ext uri="{FF2B5EF4-FFF2-40B4-BE49-F238E27FC236}">
              <a16:creationId xmlns:a16="http://schemas.microsoft.com/office/drawing/2014/main" id="{5C0200A8-9C10-44FC-B638-953AA25599CF}"/>
            </a:ext>
          </a:extLst>
        </xdr:cNvPr>
        <xdr:cNvSpPr txBox="1">
          <a:spLocks noChangeArrowheads="1"/>
        </xdr:cNvSpPr>
      </xdr:nvSpPr>
      <xdr:spPr bwMode="auto">
        <a:xfrm>
          <a:off x="9615343"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1570" name="Text Box 17">
          <a:extLst>
            <a:ext uri="{FF2B5EF4-FFF2-40B4-BE49-F238E27FC236}">
              <a16:creationId xmlns:a16="http://schemas.microsoft.com/office/drawing/2014/main" id="{BD588144-5027-46E8-8783-66D0DCC7A667}"/>
            </a:ext>
          </a:extLst>
        </xdr:cNvPr>
        <xdr:cNvSpPr txBox="1">
          <a:spLocks noChangeArrowheads="1"/>
        </xdr:cNvSpPr>
      </xdr:nvSpPr>
      <xdr:spPr bwMode="auto">
        <a:xfrm>
          <a:off x="9615343"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1571" name="Text Box 18">
          <a:extLst>
            <a:ext uri="{FF2B5EF4-FFF2-40B4-BE49-F238E27FC236}">
              <a16:creationId xmlns:a16="http://schemas.microsoft.com/office/drawing/2014/main" id="{78931F9B-6984-4CEB-BE78-C621405813ED}"/>
            </a:ext>
          </a:extLst>
        </xdr:cNvPr>
        <xdr:cNvSpPr txBox="1">
          <a:spLocks noChangeArrowheads="1"/>
        </xdr:cNvSpPr>
      </xdr:nvSpPr>
      <xdr:spPr bwMode="auto">
        <a:xfrm>
          <a:off x="9615343"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1572" name="Text Box 19">
          <a:extLst>
            <a:ext uri="{FF2B5EF4-FFF2-40B4-BE49-F238E27FC236}">
              <a16:creationId xmlns:a16="http://schemas.microsoft.com/office/drawing/2014/main" id="{8E62D781-6342-4F58-BAF1-42FB840B6DBF}"/>
            </a:ext>
          </a:extLst>
        </xdr:cNvPr>
        <xdr:cNvSpPr txBox="1">
          <a:spLocks noChangeArrowheads="1"/>
        </xdr:cNvSpPr>
      </xdr:nvSpPr>
      <xdr:spPr bwMode="auto">
        <a:xfrm>
          <a:off x="9615343"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504825</xdr:rowOff>
    </xdr:from>
    <xdr:ext cx="95250" cy="448496"/>
    <xdr:sp macro="" textlink="">
      <xdr:nvSpPr>
        <xdr:cNvPr id="1573" name="Text Box 15">
          <a:extLst>
            <a:ext uri="{FF2B5EF4-FFF2-40B4-BE49-F238E27FC236}">
              <a16:creationId xmlns:a16="http://schemas.microsoft.com/office/drawing/2014/main" id="{9A730AA6-B09C-4931-B5D7-9B4E48762E3B}"/>
            </a:ext>
          </a:extLst>
        </xdr:cNvPr>
        <xdr:cNvSpPr txBox="1">
          <a:spLocks noChangeArrowheads="1"/>
        </xdr:cNvSpPr>
      </xdr:nvSpPr>
      <xdr:spPr bwMode="auto">
        <a:xfrm>
          <a:off x="3706091" y="4325793"/>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504825</xdr:rowOff>
    </xdr:from>
    <xdr:ext cx="95250" cy="442269"/>
    <xdr:sp macro="" textlink="">
      <xdr:nvSpPr>
        <xdr:cNvPr id="1574" name="Text Box 15">
          <a:extLst>
            <a:ext uri="{FF2B5EF4-FFF2-40B4-BE49-F238E27FC236}">
              <a16:creationId xmlns:a16="http://schemas.microsoft.com/office/drawing/2014/main" id="{66857527-B58D-4282-8AE1-A6B32C694DC1}"/>
            </a:ext>
          </a:extLst>
        </xdr:cNvPr>
        <xdr:cNvSpPr txBox="1">
          <a:spLocks noChangeArrowheads="1"/>
        </xdr:cNvSpPr>
      </xdr:nvSpPr>
      <xdr:spPr bwMode="auto">
        <a:xfrm>
          <a:off x="6768234" y="432579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26</xdr:row>
      <xdr:rowOff>504825</xdr:rowOff>
    </xdr:from>
    <xdr:ext cx="95250" cy="442269"/>
    <xdr:sp macro="" textlink="">
      <xdr:nvSpPr>
        <xdr:cNvPr id="1575" name="Text Box 15">
          <a:extLst>
            <a:ext uri="{FF2B5EF4-FFF2-40B4-BE49-F238E27FC236}">
              <a16:creationId xmlns:a16="http://schemas.microsoft.com/office/drawing/2014/main" id="{121D662A-258A-4E21-9FC5-E40A33C31DFD}"/>
            </a:ext>
          </a:extLst>
        </xdr:cNvPr>
        <xdr:cNvSpPr txBox="1">
          <a:spLocks noChangeArrowheads="1"/>
        </xdr:cNvSpPr>
      </xdr:nvSpPr>
      <xdr:spPr bwMode="auto">
        <a:xfrm>
          <a:off x="15690273" y="432579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504825</xdr:rowOff>
    </xdr:from>
    <xdr:ext cx="95250" cy="213632"/>
    <xdr:sp macro="" textlink="">
      <xdr:nvSpPr>
        <xdr:cNvPr id="1576" name="Text Box 15">
          <a:extLst>
            <a:ext uri="{FF2B5EF4-FFF2-40B4-BE49-F238E27FC236}">
              <a16:creationId xmlns:a16="http://schemas.microsoft.com/office/drawing/2014/main" id="{FBEF3D98-BE6A-4C4C-ACFF-C85E56268F50}"/>
            </a:ext>
          </a:extLst>
        </xdr:cNvPr>
        <xdr:cNvSpPr txBox="1">
          <a:spLocks noChangeArrowheads="1"/>
        </xdr:cNvSpPr>
      </xdr:nvSpPr>
      <xdr:spPr bwMode="auto">
        <a:xfrm>
          <a:off x="3706091" y="432579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504825</xdr:rowOff>
    </xdr:from>
    <xdr:ext cx="95250" cy="444331"/>
    <xdr:sp macro="" textlink="">
      <xdr:nvSpPr>
        <xdr:cNvPr id="1577" name="Text Box 15">
          <a:extLst>
            <a:ext uri="{FF2B5EF4-FFF2-40B4-BE49-F238E27FC236}">
              <a16:creationId xmlns:a16="http://schemas.microsoft.com/office/drawing/2014/main" id="{FF2D76C3-87AB-460D-AC91-4C25E407BED3}"/>
            </a:ext>
          </a:extLst>
        </xdr:cNvPr>
        <xdr:cNvSpPr txBox="1">
          <a:spLocks noChangeArrowheads="1"/>
        </xdr:cNvSpPr>
      </xdr:nvSpPr>
      <xdr:spPr bwMode="auto">
        <a:xfrm>
          <a:off x="3706091" y="4325793"/>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504825</xdr:rowOff>
    </xdr:from>
    <xdr:ext cx="95250" cy="213632"/>
    <xdr:sp macro="" textlink="">
      <xdr:nvSpPr>
        <xdr:cNvPr id="1578" name="Text Box 15">
          <a:extLst>
            <a:ext uri="{FF2B5EF4-FFF2-40B4-BE49-F238E27FC236}">
              <a16:creationId xmlns:a16="http://schemas.microsoft.com/office/drawing/2014/main" id="{80868FC0-3E98-46DC-88EB-E975E747B3AD}"/>
            </a:ext>
          </a:extLst>
        </xdr:cNvPr>
        <xdr:cNvSpPr txBox="1">
          <a:spLocks noChangeArrowheads="1"/>
        </xdr:cNvSpPr>
      </xdr:nvSpPr>
      <xdr:spPr bwMode="auto">
        <a:xfrm>
          <a:off x="6768234" y="432579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1579" name="Text Box 16">
          <a:extLst>
            <a:ext uri="{FF2B5EF4-FFF2-40B4-BE49-F238E27FC236}">
              <a16:creationId xmlns:a16="http://schemas.microsoft.com/office/drawing/2014/main" id="{7592F477-4C97-414A-A590-635B1A3AFE97}"/>
            </a:ext>
          </a:extLst>
        </xdr:cNvPr>
        <xdr:cNvSpPr txBox="1">
          <a:spLocks noChangeArrowheads="1"/>
        </xdr:cNvSpPr>
      </xdr:nvSpPr>
      <xdr:spPr bwMode="auto">
        <a:xfrm>
          <a:off x="3706091"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1580" name="Text Box 17">
          <a:extLst>
            <a:ext uri="{FF2B5EF4-FFF2-40B4-BE49-F238E27FC236}">
              <a16:creationId xmlns:a16="http://schemas.microsoft.com/office/drawing/2014/main" id="{D01B1E0C-8F64-4881-AFA0-1B4D7E1E41B1}"/>
            </a:ext>
          </a:extLst>
        </xdr:cNvPr>
        <xdr:cNvSpPr txBox="1">
          <a:spLocks noChangeArrowheads="1"/>
        </xdr:cNvSpPr>
      </xdr:nvSpPr>
      <xdr:spPr bwMode="auto">
        <a:xfrm>
          <a:off x="3706091"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1581" name="Text Box 18">
          <a:extLst>
            <a:ext uri="{FF2B5EF4-FFF2-40B4-BE49-F238E27FC236}">
              <a16:creationId xmlns:a16="http://schemas.microsoft.com/office/drawing/2014/main" id="{1C2A6337-B65E-47BD-BC94-02E92A7D8C95}"/>
            </a:ext>
          </a:extLst>
        </xdr:cNvPr>
        <xdr:cNvSpPr txBox="1">
          <a:spLocks noChangeArrowheads="1"/>
        </xdr:cNvSpPr>
      </xdr:nvSpPr>
      <xdr:spPr bwMode="auto">
        <a:xfrm>
          <a:off x="3706091"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1582" name="Text Box 19">
          <a:extLst>
            <a:ext uri="{FF2B5EF4-FFF2-40B4-BE49-F238E27FC236}">
              <a16:creationId xmlns:a16="http://schemas.microsoft.com/office/drawing/2014/main" id="{26620325-AFEB-4C14-8081-3CF1FD64AF86}"/>
            </a:ext>
          </a:extLst>
        </xdr:cNvPr>
        <xdr:cNvSpPr txBox="1">
          <a:spLocks noChangeArrowheads="1"/>
        </xdr:cNvSpPr>
      </xdr:nvSpPr>
      <xdr:spPr bwMode="auto">
        <a:xfrm>
          <a:off x="3706091"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1583" name="Text Box 16">
          <a:extLst>
            <a:ext uri="{FF2B5EF4-FFF2-40B4-BE49-F238E27FC236}">
              <a16:creationId xmlns:a16="http://schemas.microsoft.com/office/drawing/2014/main" id="{AA87B871-F505-4134-B599-51106FE5BD56}"/>
            </a:ext>
          </a:extLst>
        </xdr:cNvPr>
        <xdr:cNvSpPr txBox="1">
          <a:spLocks noChangeArrowheads="1"/>
        </xdr:cNvSpPr>
      </xdr:nvSpPr>
      <xdr:spPr bwMode="auto">
        <a:xfrm>
          <a:off x="6768234"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1584" name="Text Box 17">
          <a:extLst>
            <a:ext uri="{FF2B5EF4-FFF2-40B4-BE49-F238E27FC236}">
              <a16:creationId xmlns:a16="http://schemas.microsoft.com/office/drawing/2014/main" id="{6BF17569-B708-4124-9254-FC0A2735BC5C}"/>
            </a:ext>
          </a:extLst>
        </xdr:cNvPr>
        <xdr:cNvSpPr txBox="1">
          <a:spLocks noChangeArrowheads="1"/>
        </xdr:cNvSpPr>
      </xdr:nvSpPr>
      <xdr:spPr bwMode="auto">
        <a:xfrm>
          <a:off x="6768234"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1585" name="Text Box 18">
          <a:extLst>
            <a:ext uri="{FF2B5EF4-FFF2-40B4-BE49-F238E27FC236}">
              <a16:creationId xmlns:a16="http://schemas.microsoft.com/office/drawing/2014/main" id="{E90EC142-046D-4C55-8A88-3EFD222516B7}"/>
            </a:ext>
          </a:extLst>
        </xdr:cNvPr>
        <xdr:cNvSpPr txBox="1">
          <a:spLocks noChangeArrowheads="1"/>
        </xdr:cNvSpPr>
      </xdr:nvSpPr>
      <xdr:spPr bwMode="auto">
        <a:xfrm>
          <a:off x="6768234"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1586" name="Text Box 19">
          <a:extLst>
            <a:ext uri="{FF2B5EF4-FFF2-40B4-BE49-F238E27FC236}">
              <a16:creationId xmlns:a16="http://schemas.microsoft.com/office/drawing/2014/main" id="{1A3DDC16-72C3-40DB-BA8A-6EEA428914F4}"/>
            </a:ext>
          </a:extLst>
        </xdr:cNvPr>
        <xdr:cNvSpPr txBox="1">
          <a:spLocks noChangeArrowheads="1"/>
        </xdr:cNvSpPr>
      </xdr:nvSpPr>
      <xdr:spPr bwMode="auto">
        <a:xfrm>
          <a:off x="6768234"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30</xdr:row>
      <xdr:rowOff>0</xdr:rowOff>
    </xdr:from>
    <xdr:ext cx="95250" cy="171450"/>
    <xdr:sp macro="" textlink="">
      <xdr:nvSpPr>
        <xdr:cNvPr id="1587" name="Text Box 16">
          <a:extLst>
            <a:ext uri="{FF2B5EF4-FFF2-40B4-BE49-F238E27FC236}">
              <a16:creationId xmlns:a16="http://schemas.microsoft.com/office/drawing/2014/main" id="{E27F9379-264B-4277-87B1-BAE005AC6595}"/>
            </a:ext>
          </a:extLst>
        </xdr:cNvPr>
        <xdr:cNvSpPr txBox="1">
          <a:spLocks noChangeArrowheads="1"/>
        </xdr:cNvSpPr>
      </xdr:nvSpPr>
      <xdr:spPr bwMode="auto">
        <a:xfrm>
          <a:off x="15690273"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30</xdr:row>
      <xdr:rowOff>0</xdr:rowOff>
    </xdr:from>
    <xdr:ext cx="95250" cy="171450"/>
    <xdr:sp macro="" textlink="">
      <xdr:nvSpPr>
        <xdr:cNvPr id="1588" name="Text Box 17">
          <a:extLst>
            <a:ext uri="{FF2B5EF4-FFF2-40B4-BE49-F238E27FC236}">
              <a16:creationId xmlns:a16="http://schemas.microsoft.com/office/drawing/2014/main" id="{B77FBF61-049B-4BAE-8398-3A47138B4909}"/>
            </a:ext>
          </a:extLst>
        </xdr:cNvPr>
        <xdr:cNvSpPr txBox="1">
          <a:spLocks noChangeArrowheads="1"/>
        </xdr:cNvSpPr>
      </xdr:nvSpPr>
      <xdr:spPr bwMode="auto">
        <a:xfrm>
          <a:off x="15690273"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30</xdr:row>
      <xdr:rowOff>0</xdr:rowOff>
    </xdr:from>
    <xdr:ext cx="95250" cy="171450"/>
    <xdr:sp macro="" textlink="">
      <xdr:nvSpPr>
        <xdr:cNvPr id="1589" name="Text Box 18">
          <a:extLst>
            <a:ext uri="{FF2B5EF4-FFF2-40B4-BE49-F238E27FC236}">
              <a16:creationId xmlns:a16="http://schemas.microsoft.com/office/drawing/2014/main" id="{7DC62485-9466-41A0-832E-4008323C14F7}"/>
            </a:ext>
          </a:extLst>
        </xdr:cNvPr>
        <xdr:cNvSpPr txBox="1">
          <a:spLocks noChangeArrowheads="1"/>
        </xdr:cNvSpPr>
      </xdr:nvSpPr>
      <xdr:spPr bwMode="auto">
        <a:xfrm>
          <a:off x="15690273"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30</xdr:row>
      <xdr:rowOff>0</xdr:rowOff>
    </xdr:from>
    <xdr:ext cx="95250" cy="171450"/>
    <xdr:sp macro="" textlink="">
      <xdr:nvSpPr>
        <xdr:cNvPr id="1590" name="Text Box 19">
          <a:extLst>
            <a:ext uri="{FF2B5EF4-FFF2-40B4-BE49-F238E27FC236}">
              <a16:creationId xmlns:a16="http://schemas.microsoft.com/office/drawing/2014/main" id="{8861D871-CF73-4087-9F3D-3E27A95BF75B}"/>
            </a:ext>
          </a:extLst>
        </xdr:cNvPr>
        <xdr:cNvSpPr txBox="1">
          <a:spLocks noChangeArrowheads="1"/>
        </xdr:cNvSpPr>
      </xdr:nvSpPr>
      <xdr:spPr bwMode="auto">
        <a:xfrm>
          <a:off x="15690273"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1591" name="Text Box 16">
          <a:extLst>
            <a:ext uri="{FF2B5EF4-FFF2-40B4-BE49-F238E27FC236}">
              <a16:creationId xmlns:a16="http://schemas.microsoft.com/office/drawing/2014/main" id="{77E2D468-7A6F-4130-9FB6-9B0A049A50FF}"/>
            </a:ext>
          </a:extLst>
        </xdr:cNvPr>
        <xdr:cNvSpPr txBox="1">
          <a:spLocks noChangeArrowheads="1"/>
        </xdr:cNvSpPr>
      </xdr:nvSpPr>
      <xdr:spPr bwMode="auto">
        <a:xfrm>
          <a:off x="3706091"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1592" name="Text Box 17">
          <a:extLst>
            <a:ext uri="{FF2B5EF4-FFF2-40B4-BE49-F238E27FC236}">
              <a16:creationId xmlns:a16="http://schemas.microsoft.com/office/drawing/2014/main" id="{E6A589EB-309F-481E-AF6D-8A370FE72D22}"/>
            </a:ext>
          </a:extLst>
        </xdr:cNvPr>
        <xdr:cNvSpPr txBox="1">
          <a:spLocks noChangeArrowheads="1"/>
        </xdr:cNvSpPr>
      </xdr:nvSpPr>
      <xdr:spPr bwMode="auto">
        <a:xfrm>
          <a:off x="3706091"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1593" name="Text Box 18">
          <a:extLst>
            <a:ext uri="{FF2B5EF4-FFF2-40B4-BE49-F238E27FC236}">
              <a16:creationId xmlns:a16="http://schemas.microsoft.com/office/drawing/2014/main" id="{14F9D488-B9C6-443D-98E4-B10137242390}"/>
            </a:ext>
          </a:extLst>
        </xdr:cNvPr>
        <xdr:cNvSpPr txBox="1">
          <a:spLocks noChangeArrowheads="1"/>
        </xdr:cNvSpPr>
      </xdr:nvSpPr>
      <xdr:spPr bwMode="auto">
        <a:xfrm>
          <a:off x="3706091"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1594" name="Text Box 19">
          <a:extLst>
            <a:ext uri="{FF2B5EF4-FFF2-40B4-BE49-F238E27FC236}">
              <a16:creationId xmlns:a16="http://schemas.microsoft.com/office/drawing/2014/main" id="{723ED325-F8CF-4306-81EC-FB87639D7BF9}"/>
            </a:ext>
          </a:extLst>
        </xdr:cNvPr>
        <xdr:cNvSpPr txBox="1">
          <a:spLocks noChangeArrowheads="1"/>
        </xdr:cNvSpPr>
      </xdr:nvSpPr>
      <xdr:spPr bwMode="auto">
        <a:xfrm>
          <a:off x="3706091"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1595" name="Text Box 16">
          <a:extLst>
            <a:ext uri="{FF2B5EF4-FFF2-40B4-BE49-F238E27FC236}">
              <a16:creationId xmlns:a16="http://schemas.microsoft.com/office/drawing/2014/main" id="{B3234C51-08EB-469B-A4DD-1B9642E2E1A9}"/>
            </a:ext>
          </a:extLst>
        </xdr:cNvPr>
        <xdr:cNvSpPr txBox="1">
          <a:spLocks noChangeArrowheads="1"/>
        </xdr:cNvSpPr>
      </xdr:nvSpPr>
      <xdr:spPr bwMode="auto">
        <a:xfrm>
          <a:off x="6768234"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1596" name="Text Box 17">
          <a:extLst>
            <a:ext uri="{FF2B5EF4-FFF2-40B4-BE49-F238E27FC236}">
              <a16:creationId xmlns:a16="http://schemas.microsoft.com/office/drawing/2014/main" id="{18DA1026-19D7-4C9D-BC31-3F650D8490B6}"/>
            </a:ext>
          </a:extLst>
        </xdr:cNvPr>
        <xdr:cNvSpPr txBox="1">
          <a:spLocks noChangeArrowheads="1"/>
        </xdr:cNvSpPr>
      </xdr:nvSpPr>
      <xdr:spPr bwMode="auto">
        <a:xfrm>
          <a:off x="6768234"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1597" name="Text Box 18">
          <a:extLst>
            <a:ext uri="{FF2B5EF4-FFF2-40B4-BE49-F238E27FC236}">
              <a16:creationId xmlns:a16="http://schemas.microsoft.com/office/drawing/2014/main" id="{F067DF14-EF9D-4E2B-9EFB-DD4E6C664FEB}"/>
            </a:ext>
          </a:extLst>
        </xdr:cNvPr>
        <xdr:cNvSpPr txBox="1">
          <a:spLocks noChangeArrowheads="1"/>
        </xdr:cNvSpPr>
      </xdr:nvSpPr>
      <xdr:spPr bwMode="auto">
        <a:xfrm>
          <a:off x="6768234"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1598" name="Text Box 16">
          <a:extLst>
            <a:ext uri="{FF2B5EF4-FFF2-40B4-BE49-F238E27FC236}">
              <a16:creationId xmlns:a16="http://schemas.microsoft.com/office/drawing/2014/main" id="{0040CC2D-1486-43DE-928C-C0966C26731F}"/>
            </a:ext>
          </a:extLst>
        </xdr:cNvPr>
        <xdr:cNvSpPr txBox="1">
          <a:spLocks noChangeArrowheads="1"/>
        </xdr:cNvSpPr>
      </xdr:nvSpPr>
      <xdr:spPr bwMode="auto">
        <a:xfrm>
          <a:off x="9615343"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1599" name="Text Box 17">
          <a:extLst>
            <a:ext uri="{FF2B5EF4-FFF2-40B4-BE49-F238E27FC236}">
              <a16:creationId xmlns:a16="http://schemas.microsoft.com/office/drawing/2014/main" id="{235497A7-E1A0-4337-B5D7-9F1D654DB758}"/>
            </a:ext>
          </a:extLst>
        </xdr:cNvPr>
        <xdr:cNvSpPr txBox="1">
          <a:spLocks noChangeArrowheads="1"/>
        </xdr:cNvSpPr>
      </xdr:nvSpPr>
      <xdr:spPr bwMode="auto">
        <a:xfrm>
          <a:off x="9615343"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1600" name="Text Box 18">
          <a:extLst>
            <a:ext uri="{FF2B5EF4-FFF2-40B4-BE49-F238E27FC236}">
              <a16:creationId xmlns:a16="http://schemas.microsoft.com/office/drawing/2014/main" id="{228D0AAD-1963-410D-8AE4-AF4A5C66DF03}"/>
            </a:ext>
          </a:extLst>
        </xdr:cNvPr>
        <xdr:cNvSpPr txBox="1">
          <a:spLocks noChangeArrowheads="1"/>
        </xdr:cNvSpPr>
      </xdr:nvSpPr>
      <xdr:spPr bwMode="auto">
        <a:xfrm>
          <a:off x="9615343"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1601" name="Text Box 19">
          <a:extLst>
            <a:ext uri="{FF2B5EF4-FFF2-40B4-BE49-F238E27FC236}">
              <a16:creationId xmlns:a16="http://schemas.microsoft.com/office/drawing/2014/main" id="{255D6614-745E-4A7C-A57F-902AB7D5B220}"/>
            </a:ext>
          </a:extLst>
        </xdr:cNvPr>
        <xdr:cNvSpPr txBox="1">
          <a:spLocks noChangeArrowheads="1"/>
        </xdr:cNvSpPr>
      </xdr:nvSpPr>
      <xdr:spPr bwMode="auto">
        <a:xfrm>
          <a:off x="9615343"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1602" name="Text Box 16">
          <a:extLst>
            <a:ext uri="{FF2B5EF4-FFF2-40B4-BE49-F238E27FC236}">
              <a16:creationId xmlns:a16="http://schemas.microsoft.com/office/drawing/2014/main" id="{71535F2F-28AF-499B-B5DD-F1E2CA6548C9}"/>
            </a:ext>
          </a:extLst>
        </xdr:cNvPr>
        <xdr:cNvSpPr txBox="1">
          <a:spLocks noChangeArrowheads="1"/>
        </xdr:cNvSpPr>
      </xdr:nvSpPr>
      <xdr:spPr bwMode="auto">
        <a:xfrm>
          <a:off x="9615343"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1603" name="Text Box 17">
          <a:extLst>
            <a:ext uri="{FF2B5EF4-FFF2-40B4-BE49-F238E27FC236}">
              <a16:creationId xmlns:a16="http://schemas.microsoft.com/office/drawing/2014/main" id="{8DDD459A-6E93-4B13-9B5E-4F3900E5D943}"/>
            </a:ext>
          </a:extLst>
        </xdr:cNvPr>
        <xdr:cNvSpPr txBox="1">
          <a:spLocks noChangeArrowheads="1"/>
        </xdr:cNvSpPr>
      </xdr:nvSpPr>
      <xdr:spPr bwMode="auto">
        <a:xfrm>
          <a:off x="9615343"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1604" name="Text Box 18">
          <a:extLst>
            <a:ext uri="{FF2B5EF4-FFF2-40B4-BE49-F238E27FC236}">
              <a16:creationId xmlns:a16="http://schemas.microsoft.com/office/drawing/2014/main" id="{7B10EA4C-1988-490F-8717-C0D4FFD4160B}"/>
            </a:ext>
          </a:extLst>
        </xdr:cNvPr>
        <xdr:cNvSpPr txBox="1">
          <a:spLocks noChangeArrowheads="1"/>
        </xdr:cNvSpPr>
      </xdr:nvSpPr>
      <xdr:spPr bwMode="auto">
        <a:xfrm>
          <a:off x="9615343"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1605" name="Text Box 19">
          <a:extLst>
            <a:ext uri="{FF2B5EF4-FFF2-40B4-BE49-F238E27FC236}">
              <a16:creationId xmlns:a16="http://schemas.microsoft.com/office/drawing/2014/main" id="{E1B6476D-255D-41A0-A7E8-B8251227CE1D}"/>
            </a:ext>
          </a:extLst>
        </xdr:cNvPr>
        <xdr:cNvSpPr txBox="1">
          <a:spLocks noChangeArrowheads="1"/>
        </xdr:cNvSpPr>
      </xdr:nvSpPr>
      <xdr:spPr bwMode="auto">
        <a:xfrm>
          <a:off x="9615343" y="467590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1606" name="Text Box 16">
          <a:extLst>
            <a:ext uri="{FF2B5EF4-FFF2-40B4-BE49-F238E27FC236}">
              <a16:creationId xmlns:a16="http://schemas.microsoft.com/office/drawing/2014/main" id="{27DBA62A-A187-446E-856B-0408E5650C55}"/>
            </a:ext>
          </a:extLst>
        </xdr:cNvPr>
        <xdr:cNvSpPr txBox="1">
          <a:spLocks noChangeArrowheads="1"/>
        </xdr:cNvSpPr>
      </xdr:nvSpPr>
      <xdr:spPr bwMode="auto">
        <a:xfrm>
          <a:off x="371021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1607" name="Text Box 17">
          <a:extLst>
            <a:ext uri="{FF2B5EF4-FFF2-40B4-BE49-F238E27FC236}">
              <a16:creationId xmlns:a16="http://schemas.microsoft.com/office/drawing/2014/main" id="{127D5FCA-3C75-40CC-9951-00A08B419B1B}"/>
            </a:ext>
          </a:extLst>
        </xdr:cNvPr>
        <xdr:cNvSpPr txBox="1">
          <a:spLocks noChangeArrowheads="1"/>
        </xdr:cNvSpPr>
      </xdr:nvSpPr>
      <xdr:spPr bwMode="auto">
        <a:xfrm>
          <a:off x="371021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1608" name="Text Box 18">
          <a:extLst>
            <a:ext uri="{FF2B5EF4-FFF2-40B4-BE49-F238E27FC236}">
              <a16:creationId xmlns:a16="http://schemas.microsoft.com/office/drawing/2014/main" id="{29E3D086-F282-4ABE-8569-A05657DB1CB2}"/>
            </a:ext>
          </a:extLst>
        </xdr:cNvPr>
        <xdr:cNvSpPr txBox="1">
          <a:spLocks noChangeArrowheads="1"/>
        </xdr:cNvSpPr>
      </xdr:nvSpPr>
      <xdr:spPr bwMode="auto">
        <a:xfrm>
          <a:off x="371021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1609" name="Text Box 19">
          <a:extLst>
            <a:ext uri="{FF2B5EF4-FFF2-40B4-BE49-F238E27FC236}">
              <a16:creationId xmlns:a16="http://schemas.microsoft.com/office/drawing/2014/main" id="{7AEDF135-6564-45D4-AC92-A0910EF62D23}"/>
            </a:ext>
          </a:extLst>
        </xdr:cNvPr>
        <xdr:cNvSpPr txBox="1">
          <a:spLocks noChangeArrowheads="1"/>
        </xdr:cNvSpPr>
      </xdr:nvSpPr>
      <xdr:spPr bwMode="auto">
        <a:xfrm>
          <a:off x="371021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504825</xdr:rowOff>
    </xdr:from>
    <xdr:ext cx="95250" cy="461691"/>
    <xdr:sp macro="" textlink="">
      <xdr:nvSpPr>
        <xdr:cNvPr id="1610" name="Text Box 15">
          <a:extLst>
            <a:ext uri="{FF2B5EF4-FFF2-40B4-BE49-F238E27FC236}">
              <a16:creationId xmlns:a16="http://schemas.microsoft.com/office/drawing/2014/main" id="{1412B394-D3CC-4AB9-843F-1071280087AE}"/>
            </a:ext>
          </a:extLst>
        </xdr:cNvPr>
        <xdr:cNvSpPr txBox="1">
          <a:spLocks noChangeArrowheads="1"/>
        </xdr:cNvSpPr>
      </xdr:nvSpPr>
      <xdr:spPr bwMode="auto">
        <a:xfrm>
          <a:off x="3710214" y="3800475"/>
          <a:ext cx="95250" cy="4616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1611" name="Text Box 16">
          <a:extLst>
            <a:ext uri="{FF2B5EF4-FFF2-40B4-BE49-F238E27FC236}">
              <a16:creationId xmlns:a16="http://schemas.microsoft.com/office/drawing/2014/main" id="{DB9A8FF1-C79A-4305-9D77-28C1D12AE027}"/>
            </a:ext>
          </a:extLst>
        </xdr:cNvPr>
        <xdr:cNvSpPr txBox="1">
          <a:spLocks noChangeArrowheads="1"/>
        </xdr:cNvSpPr>
      </xdr:nvSpPr>
      <xdr:spPr bwMode="auto">
        <a:xfrm>
          <a:off x="6555468"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1612" name="Text Box 17">
          <a:extLst>
            <a:ext uri="{FF2B5EF4-FFF2-40B4-BE49-F238E27FC236}">
              <a16:creationId xmlns:a16="http://schemas.microsoft.com/office/drawing/2014/main" id="{A2C2C059-9238-41E9-A304-FAECAA307837}"/>
            </a:ext>
          </a:extLst>
        </xdr:cNvPr>
        <xdr:cNvSpPr txBox="1">
          <a:spLocks noChangeArrowheads="1"/>
        </xdr:cNvSpPr>
      </xdr:nvSpPr>
      <xdr:spPr bwMode="auto">
        <a:xfrm>
          <a:off x="6555468"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1613" name="Text Box 18">
          <a:extLst>
            <a:ext uri="{FF2B5EF4-FFF2-40B4-BE49-F238E27FC236}">
              <a16:creationId xmlns:a16="http://schemas.microsoft.com/office/drawing/2014/main" id="{3781FA22-9C98-49F8-8B15-AF3ABC485DC0}"/>
            </a:ext>
          </a:extLst>
        </xdr:cNvPr>
        <xdr:cNvSpPr txBox="1">
          <a:spLocks noChangeArrowheads="1"/>
        </xdr:cNvSpPr>
      </xdr:nvSpPr>
      <xdr:spPr bwMode="auto">
        <a:xfrm>
          <a:off x="6555468"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1614" name="Text Box 19">
          <a:extLst>
            <a:ext uri="{FF2B5EF4-FFF2-40B4-BE49-F238E27FC236}">
              <a16:creationId xmlns:a16="http://schemas.microsoft.com/office/drawing/2014/main" id="{F83D04CF-01C4-4572-8D27-4661FB5EC125}"/>
            </a:ext>
          </a:extLst>
        </xdr:cNvPr>
        <xdr:cNvSpPr txBox="1">
          <a:spLocks noChangeArrowheads="1"/>
        </xdr:cNvSpPr>
      </xdr:nvSpPr>
      <xdr:spPr bwMode="auto">
        <a:xfrm>
          <a:off x="6555468"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504825</xdr:rowOff>
    </xdr:from>
    <xdr:ext cx="95250" cy="442269"/>
    <xdr:sp macro="" textlink="">
      <xdr:nvSpPr>
        <xdr:cNvPr id="1615" name="Text Box 15">
          <a:extLst>
            <a:ext uri="{FF2B5EF4-FFF2-40B4-BE49-F238E27FC236}">
              <a16:creationId xmlns:a16="http://schemas.microsoft.com/office/drawing/2014/main" id="{DA7F112F-2078-4C4B-8BC8-B4B74D7CC72C}"/>
            </a:ext>
          </a:extLst>
        </xdr:cNvPr>
        <xdr:cNvSpPr txBox="1">
          <a:spLocks noChangeArrowheads="1"/>
        </xdr:cNvSpPr>
      </xdr:nvSpPr>
      <xdr:spPr bwMode="auto">
        <a:xfrm>
          <a:off x="6555468" y="3800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34</xdr:row>
      <xdr:rowOff>0</xdr:rowOff>
    </xdr:from>
    <xdr:ext cx="95250" cy="171450"/>
    <xdr:sp macro="" textlink="">
      <xdr:nvSpPr>
        <xdr:cNvPr id="1616" name="Text Box 16">
          <a:extLst>
            <a:ext uri="{FF2B5EF4-FFF2-40B4-BE49-F238E27FC236}">
              <a16:creationId xmlns:a16="http://schemas.microsoft.com/office/drawing/2014/main" id="{59823262-3FEB-4553-91E8-D315770CF2CA}"/>
            </a:ext>
          </a:extLst>
        </xdr:cNvPr>
        <xdr:cNvSpPr txBox="1">
          <a:spLocks noChangeArrowheads="1"/>
        </xdr:cNvSpPr>
      </xdr:nvSpPr>
      <xdr:spPr bwMode="auto">
        <a:xfrm>
          <a:off x="15475857"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34</xdr:row>
      <xdr:rowOff>0</xdr:rowOff>
    </xdr:from>
    <xdr:ext cx="95250" cy="171450"/>
    <xdr:sp macro="" textlink="">
      <xdr:nvSpPr>
        <xdr:cNvPr id="1617" name="Text Box 17">
          <a:extLst>
            <a:ext uri="{FF2B5EF4-FFF2-40B4-BE49-F238E27FC236}">
              <a16:creationId xmlns:a16="http://schemas.microsoft.com/office/drawing/2014/main" id="{B2E70B7B-99DD-4BB6-976F-1F05840041AC}"/>
            </a:ext>
          </a:extLst>
        </xdr:cNvPr>
        <xdr:cNvSpPr txBox="1">
          <a:spLocks noChangeArrowheads="1"/>
        </xdr:cNvSpPr>
      </xdr:nvSpPr>
      <xdr:spPr bwMode="auto">
        <a:xfrm>
          <a:off x="15475857"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34</xdr:row>
      <xdr:rowOff>0</xdr:rowOff>
    </xdr:from>
    <xdr:ext cx="95250" cy="171450"/>
    <xdr:sp macro="" textlink="">
      <xdr:nvSpPr>
        <xdr:cNvPr id="1618" name="Text Box 18">
          <a:extLst>
            <a:ext uri="{FF2B5EF4-FFF2-40B4-BE49-F238E27FC236}">
              <a16:creationId xmlns:a16="http://schemas.microsoft.com/office/drawing/2014/main" id="{7468E110-680B-4F91-9A77-DBE57A321733}"/>
            </a:ext>
          </a:extLst>
        </xdr:cNvPr>
        <xdr:cNvSpPr txBox="1">
          <a:spLocks noChangeArrowheads="1"/>
        </xdr:cNvSpPr>
      </xdr:nvSpPr>
      <xdr:spPr bwMode="auto">
        <a:xfrm>
          <a:off x="15475857"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34</xdr:row>
      <xdr:rowOff>0</xdr:rowOff>
    </xdr:from>
    <xdr:ext cx="95250" cy="171450"/>
    <xdr:sp macro="" textlink="">
      <xdr:nvSpPr>
        <xdr:cNvPr id="1619" name="Text Box 19">
          <a:extLst>
            <a:ext uri="{FF2B5EF4-FFF2-40B4-BE49-F238E27FC236}">
              <a16:creationId xmlns:a16="http://schemas.microsoft.com/office/drawing/2014/main" id="{F16393AB-EA07-48AA-855D-85DCA4A2AB70}"/>
            </a:ext>
          </a:extLst>
        </xdr:cNvPr>
        <xdr:cNvSpPr txBox="1">
          <a:spLocks noChangeArrowheads="1"/>
        </xdr:cNvSpPr>
      </xdr:nvSpPr>
      <xdr:spPr bwMode="auto">
        <a:xfrm>
          <a:off x="15475857"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34</xdr:row>
      <xdr:rowOff>504825</xdr:rowOff>
    </xdr:from>
    <xdr:ext cx="95250" cy="442269"/>
    <xdr:sp macro="" textlink="">
      <xdr:nvSpPr>
        <xdr:cNvPr id="1620" name="Text Box 15">
          <a:extLst>
            <a:ext uri="{FF2B5EF4-FFF2-40B4-BE49-F238E27FC236}">
              <a16:creationId xmlns:a16="http://schemas.microsoft.com/office/drawing/2014/main" id="{C39790C6-A6D5-4106-84A7-5495225FC3EB}"/>
            </a:ext>
          </a:extLst>
        </xdr:cNvPr>
        <xdr:cNvSpPr txBox="1">
          <a:spLocks noChangeArrowheads="1"/>
        </xdr:cNvSpPr>
      </xdr:nvSpPr>
      <xdr:spPr bwMode="auto">
        <a:xfrm>
          <a:off x="15475857" y="3800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xdr:row>
      <xdr:rowOff>504825</xdr:rowOff>
    </xdr:from>
    <xdr:ext cx="95250" cy="444014"/>
    <xdr:sp macro="" textlink="">
      <xdr:nvSpPr>
        <xdr:cNvPr id="1621" name="Text Box 15">
          <a:extLst>
            <a:ext uri="{FF2B5EF4-FFF2-40B4-BE49-F238E27FC236}">
              <a16:creationId xmlns:a16="http://schemas.microsoft.com/office/drawing/2014/main" id="{8E8B2DC0-9461-4C4F-A476-1A1ECF70C124}"/>
            </a:ext>
          </a:extLst>
        </xdr:cNvPr>
        <xdr:cNvSpPr txBox="1">
          <a:spLocks noChangeArrowheads="1"/>
        </xdr:cNvSpPr>
      </xdr:nvSpPr>
      <xdr:spPr bwMode="auto">
        <a:xfrm>
          <a:off x="3710214" y="3612696"/>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1622" name="Text Box 16">
          <a:extLst>
            <a:ext uri="{FF2B5EF4-FFF2-40B4-BE49-F238E27FC236}">
              <a16:creationId xmlns:a16="http://schemas.microsoft.com/office/drawing/2014/main" id="{E1DD7180-8A35-4B88-9494-7D1BFBBFDECF}"/>
            </a:ext>
          </a:extLst>
        </xdr:cNvPr>
        <xdr:cNvSpPr txBox="1">
          <a:spLocks noChangeArrowheads="1"/>
        </xdr:cNvSpPr>
      </xdr:nvSpPr>
      <xdr:spPr bwMode="auto">
        <a:xfrm>
          <a:off x="371021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1623" name="Text Box 17">
          <a:extLst>
            <a:ext uri="{FF2B5EF4-FFF2-40B4-BE49-F238E27FC236}">
              <a16:creationId xmlns:a16="http://schemas.microsoft.com/office/drawing/2014/main" id="{844412B3-5C1A-49C2-BFB1-6D316214C821}"/>
            </a:ext>
          </a:extLst>
        </xdr:cNvPr>
        <xdr:cNvSpPr txBox="1">
          <a:spLocks noChangeArrowheads="1"/>
        </xdr:cNvSpPr>
      </xdr:nvSpPr>
      <xdr:spPr bwMode="auto">
        <a:xfrm>
          <a:off x="371021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1624" name="Text Box 18">
          <a:extLst>
            <a:ext uri="{FF2B5EF4-FFF2-40B4-BE49-F238E27FC236}">
              <a16:creationId xmlns:a16="http://schemas.microsoft.com/office/drawing/2014/main" id="{5C0D1B44-DCAD-4858-95BB-C02178B1979E}"/>
            </a:ext>
          </a:extLst>
        </xdr:cNvPr>
        <xdr:cNvSpPr txBox="1">
          <a:spLocks noChangeArrowheads="1"/>
        </xdr:cNvSpPr>
      </xdr:nvSpPr>
      <xdr:spPr bwMode="auto">
        <a:xfrm>
          <a:off x="371021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1625" name="Text Box 19">
          <a:extLst>
            <a:ext uri="{FF2B5EF4-FFF2-40B4-BE49-F238E27FC236}">
              <a16:creationId xmlns:a16="http://schemas.microsoft.com/office/drawing/2014/main" id="{301ED08A-52EC-47CD-BEAA-1F3C6D213BE1}"/>
            </a:ext>
          </a:extLst>
        </xdr:cNvPr>
        <xdr:cNvSpPr txBox="1">
          <a:spLocks noChangeArrowheads="1"/>
        </xdr:cNvSpPr>
      </xdr:nvSpPr>
      <xdr:spPr bwMode="auto">
        <a:xfrm>
          <a:off x="371021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504825</xdr:rowOff>
    </xdr:from>
    <xdr:ext cx="95250" cy="213632"/>
    <xdr:sp macro="" textlink="">
      <xdr:nvSpPr>
        <xdr:cNvPr id="1626" name="Text Box 15">
          <a:extLst>
            <a:ext uri="{FF2B5EF4-FFF2-40B4-BE49-F238E27FC236}">
              <a16:creationId xmlns:a16="http://schemas.microsoft.com/office/drawing/2014/main" id="{E168CF8E-4FDC-48CE-80CE-5712AFBE95B9}"/>
            </a:ext>
          </a:extLst>
        </xdr:cNvPr>
        <xdr:cNvSpPr txBox="1">
          <a:spLocks noChangeArrowheads="1"/>
        </xdr:cNvSpPr>
      </xdr:nvSpPr>
      <xdr:spPr bwMode="auto">
        <a:xfrm>
          <a:off x="3710214" y="3800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504825</xdr:rowOff>
    </xdr:from>
    <xdr:ext cx="95250" cy="444331"/>
    <xdr:sp macro="" textlink="">
      <xdr:nvSpPr>
        <xdr:cNvPr id="1627" name="Text Box 15">
          <a:extLst>
            <a:ext uri="{FF2B5EF4-FFF2-40B4-BE49-F238E27FC236}">
              <a16:creationId xmlns:a16="http://schemas.microsoft.com/office/drawing/2014/main" id="{7B7EC614-2E99-480C-BD2E-8BFBC3F97926}"/>
            </a:ext>
          </a:extLst>
        </xdr:cNvPr>
        <xdr:cNvSpPr txBox="1">
          <a:spLocks noChangeArrowheads="1"/>
        </xdr:cNvSpPr>
      </xdr:nvSpPr>
      <xdr:spPr bwMode="auto">
        <a:xfrm>
          <a:off x="3710214" y="3800475"/>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33</xdr:row>
      <xdr:rowOff>504825</xdr:rowOff>
    </xdr:from>
    <xdr:ext cx="95250" cy="442269"/>
    <xdr:sp macro="" textlink="">
      <xdr:nvSpPr>
        <xdr:cNvPr id="1628" name="Text Box 15">
          <a:extLst>
            <a:ext uri="{FF2B5EF4-FFF2-40B4-BE49-F238E27FC236}">
              <a16:creationId xmlns:a16="http://schemas.microsoft.com/office/drawing/2014/main" id="{2C4CE3A4-49E9-4FF5-AF0D-8CE5954FB49B}"/>
            </a:ext>
          </a:extLst>
        </xdr:cNvPr>
        <xdr:cNvSpPr txBox="1">
          <a:spLocks noChangeArrowheads="1"/>
        </xdr:cNvSpPr>
      </xdr:nvSpPr>
      <xdr:spPr bwMode="auto">
        <a:xfrm>
          <a:off x="6555468" y="36126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1629" name="Text Box 16">
          <a:extLst>
            <a:ext uri="{FF2B5EF4-FFF2-40B4-BE49-F238E27FC236}">
              <a16:creationId xmlns:a16="http://schemas.microsoft.com/office/drawing/2014/main" id="{6414322D-2FFB-44DA-B2C6-99FF6E9A5825}"/>
            </a:ext>
          </a:extLst>
        </xdr:cNvPr>
        <xdr:cNvSpPr txBox="1">
          <a:spLocks noChangeArrowheads="1"/>
        </xdr:cNvSpPr>
      </xdr:nvSpPr>
      <xdr:spPr bwMode="auto">
        <a:xfrm>
          <a:off x="6555468"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1630" name="Text Box 17">
          <a:extLst>
            <a:ext uri="{FF2B5EF4-FFF2-40B4-BE49-F238E27FC236}">
              <a16:creationId xmlns:a16="http://schemas.microsoft.com/office/drawing/2014/main" id="{50A7B3A1-FA6B-4CE1-ADDB-CAFB29E8B8AC}"/>
            </a:ext>
          </a:extLst>
        </xdr:cNvPr>
        <xdr:cNvSpPr txBox="1">
          <a:spLocks noChangeArrowheads="1"/>
        </xdr:cNvSpPr>
      </xdr:nvSpPr>
      <xdr:spPr bwMode="auto">
        <a:xfrm>
          <a:off x="6555468"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1631" name="Text Box 18">
          <a:extLst>
            <a:ext uri="{FF2B5EF4-FFF2-40B4-BE49-F238E27FC236}">
              <a16:creationId xmlns:a16="http://schemas.microsoft.com/office/drawing/2014/main" id="{AB1DE6DB-40FD-463A-959E-150B85C533E2}"/>
            </a:ext>
          </a:extLst>
        </xdr:cNvPr>
        <xdr:cNvSpPr txBox="1">
          <a:spLocks noChangeArrowheads="1"/>
        </xdr:cNvSpPr>
      </xdr:nvSpPr>
      <xdr:spPr bwMode="auto">
        <a:xfrm>
          <a:off x="6555468"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504825</xdr:rowOff>
    </xdr:from>
    <xdr:ext cx="95250" cy="213632"/>
    <xdr:sp macro="" textlink="">
      <xdr:nvSpPr>
        <xdr:cNvPr id="1632" name="Text Box 15">
          <a:extLst>
            <a:ext uri="{FF2B5EF4-FFF2-40B4-BE49-F238E27FC236}">
              <a16:creationId xmlns:a16="http://schemas.microsoft.com/office/drawing/2014/main" id="{54790E5C-A57A-4D2D-B7CC-05F86DB8442B}"/>
            </a:ext>
          </a:extLst>
        </xdr:cNvPr>
        <xdr:cNvSpPr txBox="1">
          <a:spLocks noChangeArrowheads="1"/>
        </xdr:cNvSpPr>
      </xdr:nvSpPr>
      <xdr:spPr bwMode="auto">
        <a:xfrm>
          <a:off x="6555468" y="3800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1633" name="Text Box 16">
          <a:extLst>
            <a:ext uri="{FF2B5EF4-FFF2-40B4-BE49-F238E27FC236}">
              <a16:creationId xmlns:a16="http://schemas.microsoft.com/office/drawing/2014/main" id="{EEC83748-1B3F-473B-A67E-9F3E3ADE14F3}"/>
            </a:ext>
          </a:extLst>
        </xdr:cNvPr>
        <xdr:cNvSpPr txBox="1">
          <a:spLocks noChangeArrowheads="1"/>
        </xdr:cNvSpPr>
      </xdr:nvSpPr>
      <xdr:spPr bwMode="auto">
        <a:xfrm>
          <a:off x="939845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1634" name="Text Box 17">
          <a:extLst>
            <a:ext uri="{FF2B5EF4-FFF2-40B4-BE49-F238E27FC236}">
              <a16:creationId xmlns:a16="http://schemas.microsoft.com/office/drawing/2014/main" id="{30DA2991-3477-4E5C-AF4A-B4075A31ED74}"/>
            </a:ext>
          </a:extLst>
        </xdr:cNvPr>
        <xdr:cNvSpPr txBox="1">
          <a:spLocks noChangeArrowheads="1"/>
        </xdr:cNvSpPr>
      </xdr:nvSpPr>
      <xdr:spPr bwMode="auto">
        <a:xfrm>
          <a:off x="939845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1635" name="Text Box 18">
          <a:extLst>
            <a:ext uri="{FF2B5EF4-FFF2-40B4-BE49-F238E27FC236}">
              <a16:creationId xmlns:a16="http://schemas.microsoft.com/office/drawing/2014/main" id="{2860D349-913B-482E-BB67-AFC2952CA372}"/>
            </a:ext>
          </a:extLst>
        </xdr:cNvPr>
        <xdr:cNvSpPr txBox="1">
          <a:spLocks noChangeArrowheads="1"/>
        </xdr:cNvSpPr>
      </xdr:nvSpPr>
      <xdr:spPr bwMode="auto">
        <a:xfrm>
          <a:off x="939845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1636" name="Text Box 19">
          <a:extLst>
            <a:ext uri="{FF2B5EF4-FFF2-40B4-BE49-F238E27FC236}">
              <a16:creationId xmlns:a16="http://schemas.microsoft.com/office/drawing/2014/main" id="{04BE7F07-C784-44CD-B8F8-64732852E22B}"/>
            </a:ext>
          </a:extLst>
        </xdr:cNvPr>
        <xdr:cNvSpPr txBox="1">
          <a:spLocks noChangeArrowheads="1"/>
        </xdr:cNvSpPr>
      </xdr:nvSpPr>
      <xdr:spPr bwMode="auto">
        <a:xfrm>
          <a:off x="939845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1637" name="Text Box 16">
          <a:extLst>
            <a:ext uri="{FF2B5EF4-FFF2-40B4-BE49-F238E27FC236}">
              <a16:creationId xmlns:a16="http://schemas.microsoft.com/office/drawing/2014/main" id="{A05253B8-45E2-414B-BBB1-F8FFDEAC68A4}"/>
            </a:ext>
          </a:extLst>
        </xdr:cNvPr>
        <xdr:cNvSpPr txBox="1">
          <a:spLocks noChangeArrowheads="1"/>
        </xdr:cNvSpPr>
      </xdr:nvSpPr>
      <xdr:spPr bwMode="auto">
        <a:xfrm>
          <a:off x="939845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1638" name="Text Box 17">
          <a:extLst>
            <a:ext uri="{FF2B5EF4-FFF2-40B4-BE49-F238E27FC236}">
              <a16:creationId xmlns:a16="http://schemas.microsoft.com/office/drawing/2014/main" id="{95C47D64-0DCA-4C63-A54A-129A3814C2BE}"/>
            </a:ext>
          </a:extLst>
        </xdr:cNvPr>
        <xdr:cNvSpPr txBox="1">
          <a:spLocks noChangeArrowheads="1"/>
        </xdr:cNvSpPr>
      </xdr:nvSpPr>
      <xdr:spPr bwMode="auto">
        <a:xfrm>
          <a:off x="939845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1639" name="Text Box 18">
          <a:extLst>
            <a:ext uri="{FF2B5EF4-FFF2-40B4-BE49-F238E27FC236}">
              <a16:creationId xmlns:a16="http://schemas.microsoft.com/office/drawing/2014/main" id="{C2E1DE94-65D6-4A67-9FA6-E58EA115BF76}"/>
            </a:ext>
          </a:extLst>
        </xdr:cNvPr>
        <xdr:cNvSpPr txBox="1">
          <a:spLocks noChangeArrowheads="1"/>
        </xdr:cNvSpPr>
      </xdr:nvSpPr>
      <xdr:spPr bwMode="auto">
        <a:xfrm>
          <a:off x="939845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1640" name="Text Box 19">
          <a:extLst>
            <a:ext uri="{FF2B5EF4-FFF2-40B4-BE49-F238E27FC236}">
              <a16:creationId xmlns:a16="http://schemas.microsoft.com/office/drawing/2014/main" id="{9E95B9FA-5D23-43FB-9984-E80091C3CBDC}"/>
            </a:ext>
          </a:extLst>
        </xdr:cNvPr>
        <xdr:cNvSpPr txBox="1">
          <a:spLocks noChangeArrowheads="1"/>
        </xdr:cNvSpPr>
      </xdr:nvSpPr>
      <xdr:spPr bwMode="auto">
        <a:xfrm>
          <a:off x="939845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1641" name="Text Box 16">
          <a:extLst>
            <a:ext uri="{FF2B5EF4-FFF2-40B4-BE49-F238E27FC236}">
              <a16:creationId xmlns:a16="http://schemas.microsoft.com/office/drawing/2014/main" id="{83750FB9-4755-40C3-B19E-2F03AFCA4222}"/>
            </a:ext>
          </a:extLst>
        </xdr:cNvPr>
        <xdr:cNvSpPr txBox="1">
          <a:spLocks noChangeArrowheads="1"/>
        </xdr:cNvSpPr>
      </xdr:nvSpPr>
      <xdr:spPr bwMode="auto">
        <a:xfrm>
          <a:off x="371021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1642" name="Text Box 17">
          <a:extLst>
            <a:ext uri="{FF2B5EF4-FFF2-40B4-BE49-F238E27FC236}">
              <a16:creationId xmlns:a16="http://schemas.microsoft.com/office/drawing/2014/main" id="{24524B73-93C5-44D4-A406-68E15F665A08}"/>
            </a:ext>
          </a:extLst>
        </xdr:cNvPr>
        <xdr:cNvSpPr txBox="1">
          <a:spLocks noChangeArrowheads="1"/>
        </xdr:cNvSpPr>
      </xdr:nvSpPr>
      <xdr:spPr bwMode="auto">
        <a:xfrm>
          <a:off x="371021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1643" name="Text Box 18">
          <a:extLst>
            <a:ext uri="{FF2B5EF4-FFF2-40B4-BE49-F238E27FC236}">
              <a16:creationId xmlns:a16="http://schemas.microsoft.com/office/drawing/2014/main" id="{66096F3A-CAD9-4335-AF25-28025DEEDBDC}"/>
            </a:ext>
          </a:extLst>
        </xdr:cNvPr>
        <xdr:cNvSpPr txBox="1">
          <a:spLocks noChangeArrowheads="1"/>
        </xdr:cNvSpPr>
      </xdr:nvSpPr>
      <xdr:spPr bwMode="auto">
        <a:xfrm>
          <a:off x="371021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1644" name="Text Box 19">
          <a:extLst>
            <a:ext uri="{FF2B5EF4-FFF2-40B4-BE49-F238E27FC236}">
              <a16:creationId xmlns:a16="http://schemas.microsoft.com/office/drawing/2014/main" id="{A2FC7731-36F7-4294-B4EF-CEADA09DD20C}"/>
            </a:ext>
          </a:extLst>
        </xdr:cNvPr>
        <xdr:cNvSpPr txBox="1">
          <a:spLocks noChangeArrowheads="1"/>
        </xdr:cNvSpPr>
      </xdr:nvSpPr>
      <xdr:spPr bwMode="auto">
        <a:xfrm>
          <a:off x="371021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1645" name="Text Box 16">
          <a:extLst>
            <a:ext uri="{FF2B5EF4-FFF2-40B4-BE49-F238E27FC236}">
              <a16:creationId xmlns:a16="http://schemas.microsoft.com/office/drawing/2014/main" id="{C8A659F4-33BB-4C2E-B042-168B7CAD21DC}"/>
            </a:ext>
          </a:extLst>
        </xdr:cNvPr>
        <xdr:cNvSpPr txBox="1">
          <a:spLocks noChangeArrowheads="1"/>
        </xdr:cNvSpPr>
      </xdr:nvSpPr>
      <xdr:spPr bwMode="auto">
        <a:xfrm>
          <a:off x="6555468"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1646" name="Text Box 17">
          <a:extLst>
            <a:ext uri="{FF2B5EF4-FFF2-40B4-BE49-F238E27FC236}">
              <a16:creationId xmlns:a16="http://schemas.microsoft.com/office/drawing/2014/main" id="{42F7E8E5-76E9-40FD-8D87-61AE78E07CB3}"/>
            </a:ext>
          </a:extLst>
        </xdr:cNvPr>
        <xdr:cNvSpPr txBox="1">
          <a:spLocks noChangeArrowheads="1"/>
        </xdr:cNvSpPr>
      </xdr:nvSpPr>
      <xdr:spPr bwMode="auto">
        <a:xfrm>
          <a:off x="6555468"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1647" name="Text Box 18">
          <a:extLst>
            <a:ext uri="{FF2B5EF4-FFF2-40B4-BE49-F238E27FC236}">
              <a16:creationId xmlns:a16="http://schemas.microsoft.com/office/drawing/2014/main" id="{CC8C9B9C-F986-4B31-9AA0-B07471D30F58}"/>
            </a:ext>
          </a:extLst>
        </xdr:cNvPr>
        <xdr:cNvSpPr txBox="1">
          <a:spLocks noChangeArrowheads="1"/>
        </xdr:cNvSpPr>
      </xdr:nvSpPr>
      <xdr:spPr bwMode="auto">
        <a:xfrm>
          <a:off x="6555468"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1648" name="Text Box 19">
          <a:extLst>
            <a:ext uri="{FF2B5EF4-FFF2-40B4-BE49-F238E27FC236}">
              <a16:creationId xmlns:a16="http://schemas.microsoft.com/office/drawing/2014/main" id="{39BB9AAF-4B0B-4860-A1D8-6F8EEBFD9107}"/>
            </a:ext>
          </a:extLst>
        </xdr:cNvPr>
        <xdr:cNvSpPr txBox="1">
          <a:spLocks noChangeArrowheads="1"/>
        </xdr:cNvSpPr>
      </xdr:nvSpPr>
      <xdr:spPr bwMode="auto">
        <a:xfrm>
          <a:off x="6555468"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38</xdr:row>
      <xdr:rowOff>0</xdr:rowOff>
    </xdr:from>
    <xdr:ext cx="95250" cy="171450"/>
    <xdr:sp macro="" textlink="">
      <xdr:nvSpPr>
        <xdr:cNvPr id="1649" name="Text Box 16">
          <a:extLst>
            <a:ext uri="{FF2B5EF4-FFF2-40B4-BE49-F238E27FC236}">
              <a16:creationId xmlns:a16="http://schemas.microsoft.com/office/drawing/2014/main" id="{D21837B3-3831-4CA4-8EF6-40F3C800F24F}"/>
            </a:ext>
          </a:extLst>
        </xdr:cNvPr>
        <xdr:cNvSpPr txBox="1">
          <a:spLocks noChangeArrowheads="1"/>
        </xdr:cNvSpPr>
      </xdr:nvSpPr>
      <xdr:spPr bwMode="auto">
        <a:xfrm>
          <a:off x="15475857"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38</xdr:row>
      <xdr:rowOff>0</xdr:rowOff>
    </xdr:from>
    <xdr:ext cx="95250" cy="171450"/>
    <xdr:sp macro="" textlink="">
      <xdr:nvSpPr>
        <xdr:cNvPr id="1650" name="Text Box 17">
          <a:extLst>
            <a:ext uri="{FF2B5EF4-FFF2-40B4-BE49-F238E27FC236}">
              <a16:creationId xmlns:a16="http://schemas.microsoft.com/office/drawing/2014/main" id="{0114841F-BBF4-461A-84AA-ECE530573A6F}"/>
            </a:ext>
          </a:extLst>
        </xdr:cNvPr>
        <xdr:cNvSpPr txBox="1">
          <a:spLocks noChangeArrowheads="1"/>
        </xdr:cNvSpPr>
      </xdr:nvSpPr>
      <xdr:spPr bwMode="auto">
        <a:xfrm>
          <a:off x="15475857"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38</xdr:row>
      <xdr:rowOff>0</xdr:rowOff>
    </xdr:from>
    <xdr:ext cx="95250" cy="171450"/>
    <xdr:sp macro="" textlink="">
      <xdr:nvSpPr>
        <xdr:cNvPr id="1651" name="Text Box 18">
          <a:extLst>
            <a:ext uri="{FF2B5EF4-FFF2-40B4-BE49-F238E27FC236}">
              <a16:creationId xmlns:a16="http://schemas.microsoft.com/office/drawing/2014/main" id="{67CB7E94-6C62-4054-8A95-B262275A7C53}"/>
            </a:ext>
          </a:extLst>
        </xdr:cNvPr>
        <xdr:cNvSpPr txBox="1">
          <a:spLocks noChangeArrowheads="1"/>
        </xdr:cNvSpPr>
      </xdr:nvSpPr>
      <xdr:spPr bwMode="auto">
        <a:xfrm>
          <a:off x="15475857"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38</xdr:row>
      <xdr:rowOff>0</xdr:rowOff>
    </xdr:from>
    <xdr:ext cx="95250" cy="171450"/>
    <xdr:sp macro="" textlink="">
      <xdr:nvSpPr>
        <xdr:cNvPr id="1652" name="Text Box 19">
          <a:extLst>
            <a:ext uri="{FF2B5EF4-FFF2-40B4-BE49-F238E27FC236}">
              <a16:creationId xmlns:a16="http://schemas.microsoft.com/office/drawing/2014/main" id="{C1141003-FBF7-4DE0-BB74-6F5A2C75B874}"/>
            </a:ext>
          </a:extLst>
        </xdr:cNvPr>
        <xdr:cNvSpPr txBox="1">
          <a:spLocks noChangeArrowheads="1"/>
        </xdr:cNvSpPr>
      </xdr:nvSpPr>
      <xdr:spPr bwMode="auto">
        <a:xfrm>
          <a:off x="15475857"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xdr:row>
      <xdr:rowOff>504825</xdr:rowOff>
    </xdr:from>
    <xdr:ext cx="95250" cy="444014"/>
    <xdr:sp macro="" textlink="">
      <xdr:nvSpPr>
        <xdr:cNvPr id="1653" name="Text Box 15">
          <a:extLst>
            <a:ext uri="{FF2B5EF4-FFF2-40B4-BE49-F238E27FC236}">
              <a16:creationId xmlns:a16="http://schemas.microsoft.com/office/drawing/2014/main" id="{06A0F2D0-9912-4DB0-BE46-5406F39B9EC2}"/>
            </a:ext>
          </a:extLst>
        </xdr:cNvPr>
        <xdr:cNvSpPr txBox="1">
          <a:spLocks noChangeArrowheads="1"/>
        </xdr:cNvSpPr>
      </xdr:nvSpPr>
      <xdr:spPr bwMode="auto">
        <a:xfrm>
          <a:off x="3710214" y="4156982"/>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1654" name="Text Box 16">
          <a:extLst>
            <a:ext uri="{FF2B5EF4-FFF2-40B4-BE49-F238E27FC236}">
              <a16:creationId xmlns:a16="http://schemas.microsoft.com/office/drawing/2014/main" id="{6BE32E41-E383-46B1-9077-F0F1F58DCCF3}"/>
            </a:ext>
          </a:extLst>
        </xdr:cNvPr>
        <xdr:cNvSpPr txBox="1">
          <a:spLocks noChangeArrowheads="1"/>
        </xdr:cNvSpPr>
      </xdr:nvSpPr>
      <xdr:spPr bwMode="auto">
        <a:xfrm>
          <a:off x="371021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1655" name="Text Box 17">
          <a:extLst>
            <a:ext uri="{FF2B5EF4-FFF2-40B4-BE49-F238E27FC236}">
              <a16:creationId xmlns:a16="http://schemas.microsoft.com/office/drawing/2014/main" id="{E3DAAACA-FC78-4129-BBF8-7A1C9A337B24}"/>
            </a:ext>
          </a:extLst>
        </xdr:cNvPr>
        <xdr:cNvSpPr txBox="1">
          <a:spLocks noChangeArrowheads="1"/>
        </xdr:cNvSpPr>
      </xdr:nvSpPr>
      <xdr:spPr bwMode="auto">
        <a:xfrm>
          <a:off x="371021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1656" name="Text Box 18">
          <a:extLst>
            <a:ext uri="{FF2B5EF4-FFF2-40B4-BE49-F238E27FC236}">
              <a16:creationId xmlns:a16="http://schemas.microsoft.com/office/drawing/2014/main" id="{9C3E43EF-2988-4CA1-805A-7B870010343F}"/>
            </a:ext>
          </a:extLst>
        </xdr:cNvPr>
        <xdr:cNvSpPr txBox="1">
          <a:spLocks noChangeArrowheads="1"/>
        </xdr:cNvSpPr>
      </xdr:nvSpPr>
      <xdr:spPr bwMode="auto">
        <a:xfrm>
          <a:off x="371021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1657" name="Text Box 19">
          <a:extLst>
            <a:ext uri="{FF2B5EF4-FFF2-40B4-BE49-F238E27FC236}">
              <a16:creationId xmlns:a16="http://schemas.microsoft.com/office/drawing/2014/main" id="{2D1BE19D-EF45-495C-9B7B-E2BB310C08C1}"/>
            </a:ext>
          </a:extLst>
        </xdr:cNvPr>
        <xdr:cNvSpPr txBox="1">
          <a:spLocks noChangeArrowheads="1"/>
        </xdr:cNvSpPr>
      </xdr:nvSpPr>
      <xdr:spPr bwMode="auto">
        <a:xfrm>
          <a:off x="371021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37</xdr:row>
      <xdr:rowOff>504825</xdr:rowOff>
    </xdr:from>
    <xdr:ext cx="95250" cy="442269"/>
    <xdr:sp macro="" textlink="">
      <xdr:nvSpPr>
        <xdr:cNvPr id="1658" name="Text Box 15">
          <a:extLst>
            <a:ext uri="{FF2B5EF4-FFF2-40B4-BE49-F238E27FC236}">
              <a16:creationId xmlns:a16="http://schemas.microsoft.com/office/drawing/2014/main" id="{45E645C3-1E97-43F8-89A0-8B7B9E01ACC0}"/>
            </a:ext>
          </a:extLst>
        </xdr:cNvPr>
        <xdr:cNvSpPr txBox="1">
          <a:spLocks noChangeArrowheads="1"/>
        </xdr:cNvSpPr>
      </xdr:nvSpPr>
      <xdr:spPr bwMode="auto">
        <a:xfrm>
          <a:off x="6555468" y="41569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1659" name="Text Box 16">
          <a:extLst>
            <a:ext uri="{FF2B5EF4-FFF2-40B4-BE49-F238E27FC236}">
              <a16:creationId xmlns:a16="http://schemas.microsoft.com/office/drawing/2014/main" id="{81FA51E0-70F4-45CA-9A00-604A44F4DA1B}"/>
            </a:ext>
          </a:extLst>
        </xdr:cNvPr>
        <xdr:cNvSpPr txBox="1">
          <a:spLocks noChangeArrowheads="1"/>
        </xdr:cNvSpPr>
      </xdr:nvSpPr>
      <xdr:spPr bwMode="auto">
        <a:xfrm>
          <a:off x="6555468"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1660" name="Text Box 17">
          <a:extLst>
            <a:ext uri="{FF2B5EF4-FFF2-40B4-BE49-F238E27FC236}">
              <a16:creationId xmlns:a16="http://schemas.microsoft.com/office/drawing/2014/main" id="{9A408680-E8C5-40B4-A1C0-A7E2A0227DE9}"/>
            </a:ext>
          </a:extLst>
        </xdr:cNvPr>
        <xdr:cNvSpPr txBox="1">
          <a:spLocks noChangeArrowheads="1"/>
        </xdr:cNvSpPr>
      </xdr:nvSpPr>
      <xdr:spPr bwMode="auto">
        <a:xfrm>
          <a:off x="6555468"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1661" name="Text Box 18">
          <a:extLst>
            <a:ext uri="{FF2B5EF4-FFF2-40B4-BE49-F238E27FC236}">
              <a16:creationId xmlns:a16="http://schemas.microsoft.com/office/drawing/2014/main" id="{76D68A74-4061-4475-8A3E-C8008C2BF9F0}"/>
            </a:ext>
          </a:extLst>
        </xdr:cNvPr>
        <xdr:cNvSpPr txBox="1">
          <a:spLocks noChangeArrowheads="1"/>
        </xdr:cNvSpPr>
      </xdr:nvSpPr>
      <xdr:spPr bwMode="auto">
        <a:xfrm>
          <a:off x="6555468"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1662" name="Text Box 16">
          <a:extLst>
            <a:ext uri="{FF2B5EF4-FFF2-40B4-BE49-F238E27FC236}">
              <a16:creationId xmlns:a16="http://schemas.microsoft.com/office/drawing/2014/main" id="{6D191F1B-8E28-4590-B09C-7880DC0BD6C6}"/>
            </a:ext>
          </a:extLst>
        </xdr:cNvPr>
        <xdr:cNvSpPr txBox="1">
          <a:spLocks noChangeArrowheads="1"/>
        </xdr:cNvSpPr>
      </xdr:nvSpPr>
      <xdr:spPr bwMode="auto">
        <a:xfrm>
          <a:off x="939845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1663" name="Text Box 17">
          <a:extLst>
            <a:ext uri="{FF2B5EF4-FFF2-40B4-BE49-F238E27FC236}">
              <a16:creationId xmlns:a16="http://schemas.microsoft.com/office/drawing/2014/main" id="{3C149710-8BF2-430C-AD5E-EB786E596EAE}"/>
            </a:ext>
          </a:extLst>
        </xdr:cNvPr>
        <xdr:cNvSpPr txBox="1">
          <a:spLocks noChangeArrowheads="1"/>
        </xdr:cNvSpPr>
      </xdr:nvSpPr>
      <xdr:spPr bwMode="auto">
        <a:xfrm>
          <a:off x="939845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1664" name="Text Box 18">
          <a:extLst>
            <a:ext uri="{FF2B5EF4-FFF2-40B4-BE49-F238E27FC236}">
              <a16:creationId xmlns:a16="http://schemas.microsoft.com/office/drawing/2014/main" id="{2FF4C6FA-3296-4FE8-89D2-9EF3B02C7D90}"/>
            </a:ext>
          </a:extLst>
        </xdr:cNvPr>
        <xdr:cNvSpPr txBox="1">
          <a:spLocks noChangeArrowheads="1"/>
        </xdr:cNvSpPr>
      </xdr:nvSpPr>
      <xdr:spPr bwMode="auto">
        <a:xfrm>
          <a:off x="939845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1665" name="Text Box 19">
          <a:extLst>
            <a:ext uri="{FF2B5EF4-FFF2-40B4-BE49-F238E27FC236}">
              <a16:creationId xmlns:a16="http://schemas.microsoft.com/office/drawing/2014/main" id="{90A49E4C-31BC-4763-B7B0-1BFCC0B8F94C}"/>
            </a:ext>
          </a:extLst>
        </xdr:cNvPr>
        <xdr:cNvSpPr txBox="1">
          <a:spLocks noChangeArrowheads="1"/>
        </xdr:cNvSpPr>
      </xdr:nvSpPr>
      <xdr:spPr bwMode="auto">
        <a:xfrm>
          <a:off x="939845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1666" name="Text Box 16">
          <a:extLst>
            <a:ext uri="{FF2B5EF4-FFF2-40B4-BE49-F238E27FC236}">
              <a16:creationId xmlns:a16="http://schemas.microsoft.com/office/drawing/2014/main" id="{33587A3F-094F-4FA5-B469-CC9300905905}"/>
            </a:ext>
          </a:extLst>
        </xdr:cNvPr>
        <xdr:cNvSpPr txBox="1">
          <a:spLocks noChangeArrowheads="1"/>
        </xdr:cNvSpPr>
      </xdr:nvSpPr>
      <xdr:spPr bwMode="auto">
        <a:xfrm>
          <a:off x="939845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1667" name="Text Box 17">
          <a:extLst>
            <a:ext uri="{FF2B5EF4-FFF2-40B4-BE49-F238E27FC236}">
              <a16:creationId xmlns:a16="http://schemas.microsoft.com/office/drawing/2014/main" id="{10D2993A-AE64-4388-8BC6-BCEE0A47FA9F}"/>
            </a:ext>
          </a:extLst>
        </xdr:cNvPr>
        <xdr:cNvSpPr txBox="1">
          <a:spLocks noChangeArrowheads="1"/>
        </xdr:cNvSpPr>
      </xdr:nvSpPr>
      <xdr:spPr bwMode="auto">
        <a:xfrm>
          <a:off x="939845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1668" name="Text Box 18">
          <a:extLst>
            <a:ext uri="{FF2B5EF4-FFF2-40B4-BE49-F238E27FC236}">
              <a16:creationId xmlns:a16="http://schemas.microsoft.com/office/drawing/2014/main" id="{86195BAB-7869-4D3B-B86A-296AF858E9EE}"/>
            </a:ext>
          </a:extLst>
        </xdr:cNvPr>
        <xdr:cNvSpPr txBox="1">
          <a:spLocks noChangeArrowheads="1"/>
        </xdr:cNvSpPr>
      </xdr:nvSpPr>
      <xdr:spPr bwMode="auto">
        <a:xfrm>
          <a:off x="939845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1669" name="Text Box 19">
          <a:extLst>
            <a:ext uri="{FF2B5EF4-FFF2-40B4-BE49-F238E27FC236}">
              <a16:creationId xmlns:a16="http://schemas.microsoft.com/office/drawing/2014/main" id="{D4DDD01A-976D-4F12-81D9-061D164B73E2}"/>
            </a:ext>
          </a:extLst>
        </xdr:cNvPr>
        <xdr:cNvSpPr txBox="1">
          <a:spLocks noChangeArrowheads="1"/>
        </xdr:cNvSpPr>
      </xdr:nvSpPr>
      <xdr:spPr bwMode="auto">
        <a:xfrm>
          <a:off x="939845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504825</xdr:rowOff>
    </xdr:from>
    <xdr:ext cx="95250" cy="448496"/>
    <xdr:sp macro="" textlink="">
      <xdr:nvSpPr>
        <xdr:cNvPr id="1670" name="Text Box 15">
          <a:extLst>
            <a:ext uri="{FF2B5EF4-FFF2-40B4-BE49-F238E27FC236}">
              <a16:creationId xmlns:a16="http://schemas.microsoft.com/office/drawing/2014/main" id="{8776B3DC-1BC0-483B-84C9-4DE4B34974FE}"/>
            </a:ext>
          </a:extLst>
        </xdr:cNvPr>
        <xdr:cNvSpPr txBox="1">
          <a:spLocks noChangeArrowheads="1"/>
        </xdr:cNvSpPr>
      </xdr:nvSpPr>
      <xdr:spPr bwMode="auto">
        <a:xfrm>
          <a:off x="3710214" y="4344761"/>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504825</xdr:rowOff>
    </xdr:from>
    <xdr:ext cx="95250" cy="442269"/>
    <xdr:sp macro="" textlink="">
      <xdr:nvSpPr>
        <xdr:cNvPr id="1671" name="Text Box 15">
          <a:extLst>
            <a:ext uri="{FF2B5EF4-FFF2-40B4-BE49-F238E27FC236}">
              <a16:creationId xmlns:a16="http://schemas.microsoft.com/office/drawing/2014/main" id="{7860BEC5-5627-48B8-A69B-E95CD058244A}"/>
            </a:ext>
          </a:extLst>
        </xdr:cNvPr>
        <xdr:cNvSpPr txBox="1">
          <a:spLocks noChangeArrowheads="1"/>
        </xdr:cNvSpPr>
      </xdr:nvSpPr>
      <xdr:spPr bwMode="auto">
        <a:xfrm>
          <a:off x="6555468" y="43447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38</xdr:row>
      <xdr:rowOff>504825</xdr:rowOff>
    </xdr:from>
    <xdr:ext cx="95250" cy="442269"/>
    <xdr:sp macro="" textlink="">
      <xdr:nvSpPr>
        <xdr:cNvPr id="1672" name="Text Box 15">
          <a:extLst>
            <a:ext uri="{FF2B5EF4-FFF2-40B4-BE49-F238E27FC236}">
              <a16:creationId xmlns:a16="http://schemas.microsoft.com/office/drawing/2014/main" id="{EB24D09C-6278-464D-81A8-B9C92D7E064E}"/>
            </a:ext>
          </a:extLst>
        </xdr:cNvPr>
        <xdr:cNvSpPr txBox="1">
          <a:spLocks noChangeArrowheads="1"/>
        </xdr:cNvSpPr>
      </xdr:nvSpPr>
      <xdr:spPr bwMode="auto">
        <a:xfrm>
          <a:off x="15475857" y="43447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504825</xdr:rowOff>
    </xdr:from>
    <xdr:ext cx="95250" cy="213632"/>
    <xdr:sp macro="" textlink="">
      <xdr:nvSpPr>
        <xdr:cNvPr id="1673" name="Text Box 15">
          <a:extLst>
            <a:ext uri="{FF2B5EF4-FFF2-40B4-BE49-F238E27FC236}">
              <a16:creationId xmlns:a16="http://schemas.microsoft.com/office/drawing/2014/main" id="{4D41578B-15BF-447A-BC93-234D3531B566}"/>
            </a:ext>
          </a:extLst>
        </xdr:cNvPr>
        <xdr:cNvSpPr txBox="1">
          <a:spLocks noChangeArrowheads="1"/>
        </xdr:cNvSpPr>
      </xdr:nvSpPr>
      <xdr:spPr bwMode="auto">
        <a:xfrm>
          <a:off x="3710214" y="43447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504825</xdr:rowOff>
    </xdr:from>
    <xdr:ext cx="95250" cy="444331"/>
    <xdr:sp macro="" textlink="">
      <xdr:nvSpPr>
        <xdr:cNvPr id="1674" name="Text Box 15">
          <a:extLst>
            <a:ext uri="{FF2B5EF4-FFF2-40B4-BE49-F238E27FC236}">
              <a16:creationId xmlns:a16="http://schemas.microsoft.com/office/drawing/2014/main" id="{ABE95BA8-8168-46A8-B534-962B83696366}"/>
            </a:ext>
          </a:extLst>
        </xdr:cNvPr>
        <xdr:cNvSpPr txBox="1">
          <a:spLocks noChangeArrowheads="1"/>
        </xdr:cNvSpPr>
      </xdr:nvSpPr>
      <xdr:spPr bwMode="auto">
        <a:xfrm>
          <a:off x="3710214" y="434476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504825</xdr:rowOff>
    </xdr:from>
    <xdr:ext cx="95250" cy="213632"/>
    <xdr:sp macro="" textlink="">
      <xdr:nvSpPr>
        <xdr:cNvPr id="1675" name="Text Box 15">
          <a:extLst>
            <a:ext uri="{FF2B5EF4-FFF2-40B4-BE49-F238E27FC236}">
              <a16:creationId xmlns:a16="http://schemas.microsoft.com/office/drawing/2014/main" id="{6964A56E-7DE8-4F35-9D9D-CCAA6E286D76}"/>
            </a:ext>
          </a:extLst>
        </xdr:cNvPr>
        <xdr:cNvSpPr txBox="1">
          <a:spLocks noChangeArrowheads="1"/>
        </xdr:cNvSpPr>
      </xdr:nvSpPr>
      <xdr:spPr bwMode="auto">
        <a:xfrm>
          <a:off x="6555468" y="43447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1676" name="Text Box 16">
          <a:extLst>
            <a:ext uri="{FF2B5EF4-FFF2-40B4-BE49-F238E27FC236}">
              <a16:creationId xmlns:a16="http://schemas.microsoft.com/office/drawing/2014/main" id="{04081449-A0B4-4503-8BB6-6A9DAEF31386}"/>
            </a:ext>
          </a:extLst>
        </xdr:cNvPr>
        <xdr:cNvSpPr txBox="1">
          <a:spLocks noChangeArrowheads="1"/>
        </xdr:cNvSpPr>
      </xdr:nvSpPr>
      <xdr:spPr bwMode="auto">
        <a:xfrm>
          <a:off x="371021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1677" name="Text Box 17">
          <a:extLst>
            <a:ext uri="{FF2B5EF4-FFF2-40B4-BE49-F238E27FC236}">
              <a16:creationId xmlns:a16="http://schemas.microsoft.com/office/drawing/2014/main" id="{8548E9FC-F3FA-421C-98AE-7E1C27FA3D10}"/>
            </a:ext>
          </a:extLst>
        </xdr:cNvPr>
        <xdr:cNvSpPr txBox="1">
          <a:spLocks noChangeArrowheads="1"/>
        </xdr:cNvSpPr>
      </xdr:nvSpPr>
      <xdr:spPr bwMode="auto">
        <a:xfrm>
          <a:off x="371021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1678" name="Text Box 18">
          <a:extLst>
            <a:ext uri="{FF2B5EF4-FFF2-40B4-BE49-F238E27FC236}">
              <a16:creationId xmlns:a16="http://schemas.microsoft.com/office/drawing/2014/main" id="{DFEC4DE6-46C0-4DD4-B3D2-B6092E7F865F}"/>
            </a:ext>
          </a:extLst>
        </xdr:cNvPr>
        <xdr:cNvSpPr txBox="1">
          <a:spLocks noChangeArrowheads="1"/>
        </xdr:cNvSpPr>
      </xdr:nvSpPr>
      <xdr:spPr bwMode="auto">
        <a:xfrm>
          <a:off x="371021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1679" name="Text Box 19">
          <a:extLst>
            <a:ext uri="{FF2B5EF4-FFF2-40B4-BE49-F238E27FC236}">
              <a16:creationId xmlns:a16="http://schemas.microsoft.com/office/drawing/2014/main" id="{E2F6B95B-B651-4520-A691-D71FED3B0080}"/>
            </a:ext>
          </a:extLst>
        </xdr:cNvPr>
        <xdr:cNvSpPr txBox="1">
          <a:spLocks noChangeArrowheads="1"/>
        </xdr:cNvSpPr>
      </xdr:nvSpPr>
      <xdr:spPr bwMode="auto">
        <a:xfrm>
          <a:off x="371021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1680" name="Text Box 16">
          <a:extLst>
            <a:ext uri="{FF2B5EF4-FFF2-40B4-BE49-F238E27FC236}">
              <a16:creationId xmlns:a16="http://schemas.microsoft.com/office/drawing/2014/main" id="{C6FBE87F-8625-4BB7-B27D-D3E3D4267D81}"/>
            </a:ext>
          </a:extLst>
        </xdr:cNvPr>
        <xdr:cNvSpPr txBox="1">
          <a:spLocks noChangeArrowheads="1"/>
        </xdr:cNvSpPr>
      </xdr:nvSpPr>
      <xdr:spPr bwMode="auto">
        <a:xfrm>
          <a:off x="6555468"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1681" name="Text Box 17">
          <a:extLst>
            <a:ext uri="{FF2B5EF4-FFF2-40B4-BE49-F238E27FC236}">
              <a16:creationId xmlns:a16="http://schemas.microsoft.com/office/drawing/2014/main" id="{D218F2A4-6E41-4F8C-B36E-5AFDD64E0392}"/>
            </a:ext>
          </a:extLst>
        </xdr:cNvPr>
        <xdr:cNvSpPr txBox="1">
          <a:spLocks noChangeArrowheads="1"/>
        </xdr:cNvSpPr>
      </xdr:nvSpPr>
      <xdr:spPr bwMode="auto">
        <a:xfrm>
          <a:off x="6555468"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1682" name="Text Box 18">
          <a:extLst>
            <a:ext uri="{FF2B5EF4-FFF2-40B4-BE49-F238E27FC236}">
              <a16:creationId xmlns:a16="http://schemas.microsoft.com/office/drawing/2014/main" id="{6414758D-6A22-4284-AED0-EB6F24F8A8B9}"/>
            </a:ext>
          </a:extLst>
        </xdr:cNvPr>
        <xdr:cNvSpPr txBox="1">
          <a:spLocks noChangeArrowheads="1"/>
        </xdr:cNvSpPr>
      </xdr:nvSpPr>
      <xdr:spPr bwMode="auto">
        <a:xfrm>
          <a:off x="6555468"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1683" name="Text Box 19">
          <a:extLst>
            <a:ext uri="{FF2B5EF4-FFF2-40B4-BE49-F238E27FC236}">
              <a16:creationId xmlns:a16="http://schemas.microsoft.com/office/drawing/2014/main" id="{197278CC-D4BA-4B3E-961B-8C8F7CD1123B}"/>
            </a:ext>
          </a:extLst>
        </xdr:cNvPr>
        <xdr:cNvSpPr txBox="1">
          <a:spLocks noChangeArrowheads="1"/>
        </xdr:cNvSpPr>
      </xdr:nvSpPr>
      <xdr:spPr bwMode="auto">
        <a:xfrm>
          <a:off x="6555468"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42</xdr:row>
      <xdr:rowOff>0</xdr:rowOff>
    </xdr:from>
    <xdr:ext cx="95250" cy="171450"/>
    <xdr:sp macro="" textlink="">
      <xdr:nvSpPr>
        <xdr:cNvPr id="1684" name="Text Box 16">
          <a:extLst>
            <a:ext uri="{FF2B5EF4-FFF2-40B4-BE49-F238E27FC236}">
              <a16:creationId xmlns:a16="http://schemas.microsoft.com/office/drawing/2014/main" id="{DAF65640-361B-4E12-9F42-4A1160AD982B}"/>
            </a:ext>
          </a:extLst>
        </xdr:cNvPr>
        <xdr:cNvSpPr txBox="1">
          <a:spLocks noChangeArrowheads="1"/>
        </xdr:cNvSpPr>
      </xdr:nvSpPr>
      <xdr:spPr bwMode="auto">
        <a:xfrm>
          <a:off x="15475857"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42</xdr:row>
      <xdr:rowOff>0</xdr:rowOff>
    </xdr:from>
    <xdr:ext cx="95250" cy="171450"/>
    <xdr:sp macro="" textlink="">
      <xdr:nvSpPr>
        <xdr:cNvPr id="1685" name="Text Box 17">
          <a:extLst>
            <a:ext uri="{FF2B5EF4-FFF2-40B4-BE49-F238E27FC236}">
              <a16:creationId xmlns:a16="http://schemas.microsoft.com/office/drawing/2014/main" id="{661A5465-D736-4D02-BC33-8A572A543318}"/>
            </a:ext>
          </a:extLst>
        </xdr:cNvPr>
        <xdr:cNvSpPr txBox="1">
          <a:spLocks noChangeArrowheads="1"/>
        </xdr:cNvSpPr>
      </xdr:nvSpPr>
      <xdr:spPr bwMode="auto">
        <a:xfrm>
          <a:off x="15475857"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42</xdr:row>
      <xdr:rowOff>0</xdr:rowOff>
    </xdr:from>
    <xdr:ext cx="95250" cy="171450"/>
    <xdr:sp macro="" textlink="">
      <xdr:nvSpPr>
        <xdr:cNvPr id="1686" name="Text Box 18">
          <a:extLst>
            <a:ext uri="{FF2B5EF4-FFF2-40B4-BE49-F238E27FC236}">
              <a16:creationId xmlns:a16="http://schemas.microsoft.com/office/drawing/2014/main" id="{56D701A3-8548-459D-89F3-570A75DA562E}"/>
            </a:ext>
          </a:extLst>
        </xdr:cNvPr>
        <xdr:cNvSpPr txBox="1">
          <a:spLocks noChangeArrowheads="1"/>
        </xdr:cNvSpPr>
      </xdr:nvSpPr>
      <xdr:spPr bwMode="auto">
        <a:xfrm>
          <a:off x="15475857"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42</xdr:row>
      <xdr:rowOff>0</xdr:rowOff>
    </xdr:from>
    <xdr:ext cx="95250" cy="171450"/>
    <xdr:sp macro="" textlink="">
      <xdr:nvSpPr>
        <xdr:cNvPr id="1687" name="Text Box 19">
          <a:extLst>
            <a:ext uri="{FF2B5EF4-FFF2-40B4-BE49-F238E27FC236}">
              <a16:creationId xmlns:a16="http://schemas.microsoft.com/office/drawing/2014/main" id="{6F2DAC43-C7ED-49A8-A3C4-2652E489DC43}"/>
            </a:ext>
          </a:extLst>
        </xdr:cNvPr>
        <xdr:cNvSpPr txBox="1">
          <a:spLocks noChangeArrowheads="1"/>
        </xdr:cNvSpPr>
      </xdr:nvSpPr>
      <xdr:spPr bwMode="auto">
        <a:xfrm>
          <a:off x="15475857"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41</xdr:row>
      <xdr:rowOff>504825</xdr:rowOff>
    </xdr:from>
    <xdr:ext cx="95250" cy="444014"/>
    <xdr:sp macro="" textlink="">
      <xdr:nvSpPr>
        <xdr:cNvPr id="1688" name="Text Box 15">
          <a:extLst>
            <a:ext uri="{FF2B5EF4-FFF2-40B4-BE49-F238E27FC236}">
              <a16:creationId xmlns:a16="http://schemas.microsoft.com/office/drawing/2014/main" id="{B6AF91A6-C0B1-4EDC-B29E-60282DD4FF24}"/>
            </a:ext>
          </a:extLst>
        </xdr:cNvPr>
        <xdr:cNvSpPr txBox="1">
          <a:spLocks noChangeArrowheads="1"/>
        </xdr:cNvSpPr>
      </xdr:nvSpPr>
      <xdr:spPr bwMode="auto">
        <a:xfrm>
          <a:off x="3710214" y="4701268"/>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1689" name="Text Box 16">
          <a:extLst>
            <a:ext uri="{FF2B5EF4-FFF2-40B4-BE49-F238E27FC236}">
              <a16:creationId xmlns:a16="http://schemas.microsoft.com/office/drawing/2014/main" id="{F0493820-E4F4-492B-9280-EA29A94808C4}"/>
            </a:ext>
          </a:extLst>
        </xdr:cNvPr>
        <xdr:cNvSpPr txBox="1">
          <a:spLocks noChangeArrowheads="1"/>
        </xdr:cNvSpPr>
      </xdr:nvSpPr>
      <xdr:spPr bwMode="auto">
        <a:xfrm>
          <a:off x="371021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1690" name="Text Box 17">
          <a:extLst>
            <a:ext uri="{FF2B5EF4-FFF2-40B4-BE49-F238E27FC236}">
              <a16:creationId xmlns:a16="http://schemas.microsoft.com/office/drawing/2014/main" id="{9A2F2192-E922-469A-B108-493B26BD3365}"/>
            </a:ext>
          </a:extLst>
        </xdr:cNvPr>
        <xdr:cNvSpPr txBox="1">
          <a:spLocks noChangeArrowheads="1"/>
        </xdr:cNvSpPr>
      </xdr:nvSpPr>
      <xdr:spPr bwMode="auto">
        <a:xfrm>
          <a:off x="371021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1691" name="Text Box 18">
          <a:extLst>
            <a:ext uri="{FF2B5EF4-FFF2-40B4-BE49-F238E27FC236}">
              <a16:creationId xmlns:a16="http://schemas.microsoft.com/office/drawing/2014/main" id="{51CD7565-2900-4013-9419-AC8B8D12640D}"/>
            </a:ext>
          </a:extLst>
        </xdr:cNvPr>
        <xdr:cNvSpPr txBox="1">
          <a:spLocks noChangeArrowheads="1"/>
        </xdr:cNvSpPr>
      </xdr:nvSpPr>
      <xdr:spPr bwMode="auto">
        <a:xfrm>
          <a:off x="371021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1692" name="Text Box 19">
          <a:extLst>
            <a:ext uri="{FF2B5EF4-FFF2-40B4-BE49-F238E27FC236}">
              <a16:creationId xmlns:a16="http://schemas.microsoft.com/office/drawing/2014/main" id="{2913D4CF-2D4B-4CD4-8691-E1D5CA0A0914}"/>
            </a:ext>
          </a:extLst>
        </xdr:cNvPr>
        <xdr:cNvSpPr txBox="1">
          <a:spLocks noChangeArrowheads="1"/>
        </xdr:cNvSpPr>
      </xdr:nvSpPr>
      <xdr:spPr bwMode="auto">
        <a:xfrm>
          <a:off x="371021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41</xdr:row>
      <xdr:rowOff>504825</xdr:rowOff>
    </xdr:from>
    <xdr:ext cx="95250" cy="442269"/>
    <xdr:sp macro="" textlink="">
      <xdr:nvSpPr>
        <xdr:cNvPr id="1693" name="Text Box 15">
          <a:extLst>
            <a:ext uri="{FF2B5EF4-FFF2-40B4-BE49-F238E27FC236}">
              <a16:creationId xmlns:a16="http://schemas.microsoft.com/office/drawing/2014/main" id="{CBE71CA5-7DCE-42E5-B287-22AD5113A6D9}"/>
            </a:ext>
          </a:extLst>
        </xdr:cNvPr>
        <xdr:cNvSpPr txBox="1">
          <a:spLocks noChangeArrowheads="1"/>
        </xdr:cNvSpPr>
      </xdr:nvSpPr>
      <xdr:spPr bwMode="auto">
        <a:xfrm>
          <a:off x="6555468" y="47012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1694" name="Text Box 16">
          <a:extLst>
            <a:ext uri="{FF2B5EF4-FFF2-40B4-BE49-F238E27FC236}">
              <a16:creationId xmlns:a16="http://schemas.microsoft.com/office/drawing/2014/main" id="{7A556319-79CC-4287-B135-1BD28173EE4D}"/>
            </a:ext>
          </a:extLst>
        </xdr:cNvPr>
        <xdr:cNvSpPr txBox="1">
          <a:spLocks noChangeArrowheads="1"/>
        </xdr:cNvSpPr>
      </xdr:nvSpPr>
      <xdr:spPr bwMode="auto">
        <a:xfrm>
          <a:off x="6555468"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1695" name="Text Box 17">
          <a:extLst>
            <a:ext uri="{FF2B5EF4-FFF2-40B4-BE49-F238E27FC236}">
              <a16:creationId xmlns:a16="http://schemas.microsoft.com/office/drawing/2014/main" id="{EEB8C71A-8396-4F60-B6FC-B5985306A10E}"/>
            </a:ext>
          </a:extLst>
        </xdr:cNvPr>
        <xdr:cNvSpPr txBox="1">
          <a:spLocks noChangeArrowheads="1"/>
        </xdr:cNvSpPr>
      </xdr:nvSpPr>
      <xdr:spPr bwMode="auto">
        <a:xfrm>
          <a:off x="6555468"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1696" name="Text Box 18">
          <a:extLst>
            <a:ext uri="{FF2B5EF4-FFF2-40B4-BE49-F238E27FC236}">
              <a16:creationId xmlns:a16="http://schemas.microsoft.com/office/drawing/2014/main" id="{8E087A3F-0F8D-4BEA-B194-718A7C22FA2B}"/>
            </a:ext>
          </a:extLst>
        </xdr:cNvPr>
        <xdr:cNvSpPr txBox="1">
          <a:spLocks noChangeArrowheads="1"/>
        </xdr:cNvSpPr>
      </xdr:nvSpPr>
      <xdr:spPr bwMode="auto">
        <a:xfrm>
          <a:off x="6555468"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1697" name="Text Box 16">
          <a:extLst>
            <a:ext uri="{FF2B5EF4-FFF2-40B4-BE49-F238E27FC236}">
              <a16:creationId xmlns:a16="http://schemas.microsoft.com/office/drawing/2014/main" id="{D4CFE1C8-962B-4869-A88F-2073F702D328}"/>
            </a:ext>
          </a:extLst>
        </xdr:cNvPr>
        <xdr:cNvSpPr txBox="1">
          <a:spLocks noChangeArrowheads="1"/>
        </xdr:cNvSpPr>
      </xdr:nvSpPr>
      <xdr:spPr bwMode="auto">
        <a:xfrm>
          <a:off x="939845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1698" name="Text Box 17">
          <a:extLst>
            <a:ext uri="{FF2B5EF4-FFF2-40B4-BE49-F238E27FC236}">
              <a16:creationId xmlns:a16="http://schemas.microsoft.com/office/drawing/2014/main" id="{83E508AD-F368-408E-8579-FB05BE0E6DE4}"/>
            </a:ext>
          </a:extLst>
        </xdr:cNvPr>
        <xdr:cNvSpPr txBox="1">
          <a:spLocks noChangeArrowheads="1"/>
        </xdr:cNvSpPr>
      </xdr:nvSpPr>
      <xdr:spPr bwMode="auto">
        <a:xfrm>
          <a:off x="939845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1699" name="Text Box 18">
          <a:extLst>
            <a:ext uri="{FF2B5EF4-FFF2-40B4-BE49-F238E27FC236}">
              <a16:creationId xmlns:a16="http://schemas.microsoft.com/office/drawing/2014/main" id="{0EFA6D46-9D92-4C79-B053-27559B5D7441}"/>
            </a:ext>
          </a:extLst>
        </xdr:cNvPr>
        <xdr:cNvSpPr txBox="1">
          <a:spLocks noChangeArrowheads="1"/>
        </xdr:cNvSpPr>
      </xdr:nvSpPr>
      <xdr:spPr bwMode="auto">
        <a:xfrm>
          <a:off x="939845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1700" name="Text Box 19">
          <a:extLst>
            <a:ext uri="{FF2B5EF4-FFF2-40B4-BE49-F238E27FC236}">
              <a16:creationId xmlns:a16="http://schemas.microsoft.com/office/drawing/2014/main" id="{A8421C5C-C0D1-4E24-9950-20156F2D41B5}"/>
            </a:ext>
          </a:extLst>
        </xdr:cNvPr>
        <xdr:cNvSpPr txBox="1">
          <a:spLocks noChangeArrowheads="1"/>
        </xdr:cNvSpPr>
      </xdr:nvSpPr>
      <xdr:spPr bwMode="auto">
        <a:xfrm>
          <a:off x="939845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1701" name="Text Box 16">
          <a:extLst>
            <a:ext uri="{FF2B5EF4-FFF2-40B4-BE49-F238E27FC236}">
              <a16:creationId xmlns:a16="http://schemas.microsoft.com/office/drawing/2014/main" id="{930851DA-F6E6-4BE2-953B-C445717EFE12}"/>
            </a:ext>
          </a:extLst>
        </xdr:cNvPr>
        <xdr:cNvSpPr txBox="1">
          <a:spLocks noChangeArrowheads="1"/>
        </xdr:cNvSpPr>
      </xdr:nvSpPr>
      <xdr:spPr bwMode="auto">
        <a:xfrm>
          <a:off x="939845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1702" name="Text Box 17">
          <a:extLst>
            <a:ext uri="{FF2B5EF4-FFF2-40B4-BE49-F238E27FC236}">
              <a16:creationId xmlns:a16="http://schemas.microsoft.com/office/drawing/2014/main" id="{BD52F94A-90C4-4227-A999-1BD287FEBD6A}"/>
            </a:ext>
          </a:extLst>
        </xdr:cNvPr>
        <xdr:cNvSpPr txBox="1">
          <a:spLocks noChangeArrowheads="1"/>
        </xdr:cNvSpPr>
      </xdr:nvSpPr>
      <xdr:spPr bwMode="auto">
        <a:xfrm>
          <a:off x="939845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1703" name="Text Box 18">
          <a:extLst>
            <a:ext uri="{FF2B5EF4-FFF2-40B4-BE49-F238E27FC236}">
              <a16:creationId xmlns:a16="http://schemas.microsoft.com/office/drawing/2014/main" id="{A5AB7C97-73BB-4EAD-B5D2-29353E960EBA}"/>
            </a:ext>
          </a:extLst>
        </xdr:cNvPr>
        <xdr:cNvSpPr txBox="1">
          <a:spLocks noChangeArrowheads="1"/>
        </xdr:cNvSpPr>
      </xdr:nvSpPr>
      <xdr:spPr bwMode="auto">
        <a:xfrm>
          <a:off x="939845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1704" name="Text Box 19">
          <a:extLst>
            <a:ext uri="{FF2B5EF4-FFF2-40B4-BE49-F238E27FC236}">
              <a16:creationId xmlns:a16="http://schemas.microsoft.com/office/drawing/2014/main" id="{E69604FA-8867-40AA-A5E6-E5C7D19C5611}"/>
            </a:ext>
          </a:extLst>
        </xdr:cNvPr>
        <xdr:cNvSpPr txBox="1">
          <a:spLocks noChangeArrowheads="1"/>
        </xdr:cNvSpPr>
      </xdr:nvSpPr>
      <xdr:spPr bwMode="auto">
        <a:xfrm>
          <a:off x="939845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1705" name="Text Box 16">
          <a:extLst>
            <a:ext uri="{FF2B5EF4-FFF2-40B4-BE49-F238E27FC236}">
              <a16:creationId xmlns:a16="http://schemas.microsoft.com/office/drawing/2014/main" id="{DB3FC387-9027-4870-B862-07D5C85207BF}"/>
            </a:ext>
          </a:extLst>
        </xdr:cNvPr>
        <xdr:cNvSpPr txBox="1">
          <a:spLocks noChangeArrowheads="1"/>
        </xdr:cNvSpPr>
      </xdr:nvSpPr>
      <xdr:spPr bwMode="auto">
        <a:xfrm>
          <a:off x="371021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1706" name="Text Box 17">
          <a:extLst>
            <a:ext uri="{FF2B5EF4-FFF2-40B4-BE49-F238E27FC236}">
              <a16:creationId xmlns:a16="http://schemas.microsoft.com/office/drawing/2014/main" id="{E26FCE46-0B48-48F1-BBD8-149CAAD18426}"/>
            </a:ext>
          </a:extLst>
        </xdr:cNvPr>
        <xdr:cNvSpPr txBox="1">
          <a:spLocks noChangeArrowheads="1"/>
        </xdr:cNvSpPr>
      </xdr:nvSpPr>
      <xdr:spPr bwMode="auto">
        <a:xfrm>
          <a:off x="371021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1707" name="Text Box 18">
          <a:extLst>
            <a:ext uri="{FF2B5EF4-FFF2-40B4-BE49-F238E27FC236}">
              <a16:creationId xmlns:a16="http://schemas.microsoft.com/office/drawing/2014/main" id="{3BAEE067-78CD-4137-B09E-EA88B7A7D61F}"/>
            </a:ext>
          </a:extLst>
        </xdr:cNvPr>
        <xdr:cNvSpPr txBox="1">
          <a:spLocks noChangeArrowheads="1"/>
        </xdr:cNvSpPr>
      </xdr:nvSpPr>
      <xdr:spPr bwMode="auto">
        <a:xfrm>
          <a:off x="371021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1708" name="Text Box 19">
          <a:extLst>
            <a:ext uri="{FF2B5EF4-FFF2-40B4-BE49-F238E27FC236}">
              <a16:creationId xmlns:a16="http://schemas.microsoft.com/office/drawing/2014/main" id="{78EDC750-86E0-4E4E-AE47-72589B71F412}"/>
            </a:ext>
          </a:extLst>
        </xdr:cNvPr>
        <xdr:cNvSpPr txBox="1">
          <a:spLocks noChangeArrowheads="1"/>
        </xdr:cNvSpPr>
      </xdr:nvSpPr>
      <xdr:spPr bwMode="auto">
        <a:xfrm>
          <a:off x="371021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504825</xdr:rowOff>
    </xdr:from>
    <xdr:ext cx="95250" cy="448496"/>
    <xdr:sp macro="" textlink="">
      <xdr:nvSpPr>
        <xdr:cNvPr id="1709" name="Text Box 15">
          <a:extLst>
            <a:ext uri="{FF2B5EF4-FFF2-40B4-BE49-F238E27FC236}">
              <a16:creationId xmlns:a16="http://schemas.microsoft.com/office/drawing/2014/main" id="{48B429E5-1A8D-4F31-8931-A5435B3F1A88}"/>
            </a:ext>
          </a:extLst>
        </xdr:cNvPr>
        <xdr:cNvSpPr txBox="1">
          <a:spLocks noChangeArrowheads="1"/>
        </xdr:cNvSpPr>
      </xdr:nvSpPr>
      <xdr:spPr bwMode="auto">
        <a:xfrm>
          <a:off x="3710214" y="5433332"/>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1710" name="Text Box 16">
          <a:extLst>
            <a:ext uri="{FF2B5EF4-FFF2-40B4-BE49-F238E27FC236}">
              <a16:creationId xmlns:a16="http://schemas.microsoft.com/office/drawing/2014/main" id="{05C0A4D1-3FBF-4263-8CEE-7CA18FEA24A8}"/>
            </a:ext>
          </a:extLst>
        </xdr:cNvPr>
        <xdr:cNvSpPr txBox="1">
          <a:spLocks noChangeArrowheads="1"/>
        </xdr:cNvSpPr>
      </xdr:nvSpPr>
      <xdr:spPr bwMode="auto">
        <a:xfrm>
          <a:off x="6555468"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1711" name="Text Box 17">
          <a:extLst>
            <a:ext uri="{FF2B5EF4-FFF2-40B4-BE49-F238E27FC236}">
              <a16:creationId xmlns:a16="http://schemas.microsoft.com/office/drawing/2014/main" id="{869EB2AA-CDD6-4E78-BBE4-6C2BB8FA67F8}"/>
            </a:ext>
          </a:extLst>
        </xdr:cNvPr>
        <xdr:cNvSpPr txBox="1">
          <a:spLocks noChangeArrowheads="1"/>
        </xdr:cNvSpPr>
      </xdr:nvSpPr>
      <xdr:spPr bwMode="auto">
        <a:xfrm>
          <a:off x="6555468"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1712" name="Text Box 18">
          <a:extLst>
            <a:ext uri="{FF2B5EF4-FFF2-40B4-BE49-F238E27FC236}">
              <a16:creationId xmlns:a16="http://schemas.microsoft.com/office/drawing/2014/main" id="{4A55016E-C64C-4E03-ADBC-D05B2DC5CF2B}"/>
            </a:ext>
          </a:extLst>
        </xdr:cNvPr>
        <xdr:cNvSpPr txBox="1">
          <a:spLocks noChangeArrowheads="1"/>
        </xdr:cNvSpPr>
      </xdr:nvSpPr>
      <xdr:spPr bwMode="auto">
        <a:xfrm>
          <a:off x="6555468"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1713" name="Text Box 19">
          <a:extLst>
            <a:ext uri="{FF2B5EF4-FFF2-40B4-BE49-F238E27FC236}">
              <a16:creationId xmlns:a16="http://schemas.microsoft.com/office/drawing/2014/main" id="{CF9AFC24-2987-4204-A224-CDF8BD639F55}"/>
            </a:ext>
          </a:extLst>
        </xdr:cNvPr>
        <xdr:cNvSpPr txBox="1">
          <a:spLocks noChangeArrowheads="1"/>
        </xdr:cNvSpPr>
      </xdr:nvSpPr>
      <xdr:spPr bwMode="auto">
        <a:xfrm>
          <a:off x="6555468"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504825</xdr:rowOff>
    </xdr:from>
    <xdr:ext cx="95250" cy="442269"/>
    <xdr:sp macro="" textlink="">
      <xdr:nvSpPr>
        <xdr:cNvPr id="1714" name="Text Box 15">
          <a:extLst>
            <a:ext uri="{FF2B5EF4-FFF2-40B4-BE49-F238E27FC236}">
              <a16:creationId xmlns:a16="http://schemas.microsoft.com/office/drawing/2014/main" id="{BA2E2CEF-E5BE-470E-ABCB-FFAB2E3137CE}"/>
            </a:ext>
          </a:extLst>
        </xdr:cNvPr>
        <xdr:cNvSpPr txBox="1">
          <a:spLocks noChangeArrowheads="1"/>
        </xdr:cNvSpPr>
      </xdr:nvSpPr>
      <xdr:spPr bwMode="auto">
        <a:xfrm>
          <a:off x="6555468" y="54333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46</xdr:row>
      <xdr:rowOff>0</xdr:rowOff>
    </xdr:from>
    <xdr:ext cx="95250" cy="171450"/>
    <xdr:sp macro="" textlink="">
      <xdr:nvSpPr>
        <xdr:cNvPr id="1715" name="Text Box 16">
          <a:extLst>
            <a:ext uri="{FF2B5EF4-FFF2-40B4-BE49-F238E27FC236}">
              <a16:creationId xmlns:a16="http://schemas.microsoft.com/office/drawing/2014/main" id="{8CEBD58B-AB55-4910-A556-A5B44EEF5F1A}"/>
            </a:ext>
          </a:extLst>
        </xdr:cNvPr>
        <xdr:cNvSpPr txBox="1">
          <a:spLocks noChangeArrowheads="1"/>
        </xdr:cNvSpPr>
      </xdr:nvSpPr>
      <xdr:spPr bwMode="auto">
        <a:xfrm>
          <a:off x="15475857"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46</xdr:row>
      <xdr:rowOff>0</xdr:rowOff>
    </xdr:from>
    <xdr:ext cx="95250" cy="171450"/>
    <xdr:sp macro="" textlink="">
      <xdr:nvSpPr>
        <xdr:cNvPr id="1716" name="Text Box 17">
          <a:extLst>
            <a:ext uri="{FF2B5EF4-FFF2-40B4-BE49-F238E27FC236}">
              <a16:creationId xmlns:a16="http://schemas.microsoft.com/office/drawing/2014/main" id="{126F7280-B7D6-41E9-9472-177DBABDBF1D}"/>
            </a:ext>
          </a:extLst>
        </xdr:cNvPr>
        <xdr:cNvSpPr txBox="1">
          <a:spLocks noChangeArrowheads="1"/>
        </xdr:cNvSpPr>
      </xdr:nvSpPr>
      <xdr:spPr bwMode="auto">
        <a:xfrm>
          <a:off x="15475857"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46</xdr:row>
      <xdr:rowOff>0</xdr:rowOff>
    </xdr:from>
    <xdr:ext cx="95250" cy="171450"/>
    <xdr:sp macro="" textlink="">
      <xdr:nvSpPr>
        <xdr:cNvPr id="1717" name="Text Box 18">
          <a:extLst>
            <a:ext uri="{FF2B5EF4-FFF2-40B4-BE49-F238E27FC236}">
              <a16:creationId xmlns:a16="http://schemas.microsoft.com/office/drawing/2014/main" id="{122100DA-AC02-47FC-93E4-ACCF340B1023}"/>
            </a:ext>
          </a:extLst>
        </xdr:cNvPr>
        <xdr:cNvSpPr txBox="1">
          <a:spLocks noChangeArrowheads="1"/>
        </xdr:cNvSpPr>
      </xdr:nvSpPr>
      <xdr:spPr bwMode="auto">
        <a:xfrm>
          <a:off x="15475857"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46</xdr:row>
      <xdr:rowOff>0</xdr:rowOff>
    </xdr:from>
    <xdr:ext cx="95250" cy="171450"/>
    <xdr:sp macro="" textlink="">
      <xdr:nvSpPr>
        <xdr:cNvPr id="1718" name="Text Box 19">
          <a:extLst>
            <a:ext uri="{FF2B5EF4-FFF2-40B4-BE49-F238E27FC236}">
              <a16:creationId xmlns:a16="http://schemas.microsoft.com/office/drawing/2014/main" id="{29E6B330-B1C0-439C-B6B8-4825D9D69E59}"/>
            </a:ext>
          </a:extLst>
        </xdr:cNvPr>
        <xdr:cNvSpPr txBox="1">
          <a:spLocks noChangeArrowheads="1"/>
        </xdr:cNvSpPr>
      </xdr:nvSpPr>
      <xdr:spPr bwMode="auto">
        <a:xfrm>
          <a:off x="15475857"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46</xdr:row>
      <xdr:rowOff>504825</xdr:rowOff>
    </xdr:from>
    <xdr:ext cx="95250" cy="442269"/>
    <xdr:sp macro="" textlink="">
      <xdr:nvSpPr>
        <xdr:cNvPr id="1719" name="Text Box 15">
          <a:extLst>
            <a:ext uri="{FF2B5EF4-FFF2-40B4-BE49-F238E27FC236}">
              <a16:creationId xmlns:a16="http://schemas.microsoft.com/office/drawing/2014/main" id="{5598523A-452E-482C-A749-20DEA3A3FCFD}"/>
            </a:ext>
          </a:extLst>
        </xdr:cNvPr>
        <xdr:cNvSpPr txBox="1">
          <a:spLocks noChangeArrowheads="1"/>
        </xdr:cNvSpPr>
      </xdr:nvSpPr>
      <xdr:spPr bwMode="auto">
        <a:xfrm>
          <a:off x="15475857" y="54333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45</xdr:row>
      <xdr:rowOff>504825</xdr:rowOff>
    </xdr:from>
    <xdr:ext cx="95250" cy="444014"/>
    <xdr:sp macro="" textlink="">
      <xdr:nvSpPr>
        <xdr:cNvPr id="1720" name="Text Box 15">
          <a:extLst>
            <a:ext uri="{FF2B5EF4-FFF2-40B4-BE49-F238E27FC236}">
              <a16:creationId xmlns:a16="http://schemas.microsoft.com/office/drawing/2014/main" id="{E46F0CCF-A521-42DD-AC45-7B05389967E1}"/>
            </a:ext>
          </a:extLst>
        </xdr:cNvPr>
        <xdr:cNvSpPr txBox="1">
          <a:spLocks noChangeArrowheads="1"/>
        </xdr:cNvSpPr>
      </xdr:nvSpPr>
      <xdr:spPr bwMode="auto">
        <a:xfrm>
          <a:off x="3710214" y="5245554"/>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1721" name="Text Box 16">
          <a:extLst>
            <a:ext uri="{FF2B5EF4-FFF2-40B4-BE49-F238E27FC236}">
              <a16:creationId xmlns:a16="http://schemas.microsoft.com/office/drawing/2014/main" id="{65D19D2B-EAE9-422C-BBE4-F5C07B732996}"/>
            </a:ext>
          </a:extLst>
        </xdr:cNvPr>
        <xdr:cNvSpPr txBox="1">
          <a:spLocks noChangeArrowheads="1"/>
        </xdr:cNvSpPr>
      </xdr:nvSpPr>
      <xdr:spPr bwMode="auto">
        <a:xfrm>
          <a:off x="371021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1722" name="Text Box 17">
          <a:extLst>
            <a:ext uri="{FF2B5EF4-FFF2-40B4-BE49-F238E27FC236}">
              <a16:creationId xmlns:a16="http://schemas.microsoft.com/office/drawing/2014/main" id="{82D30CF2-D2DC-40AB-B582-856347D65A9C}"/>
            </a:ext>
          </a:extLst>
        </xdr:cNvPr>
        <xdr:cNvSpPr txBox="1">
          <a:spLocks noChangeArrowheads="1"/>
        </xdr:cNvSpPr>
      </xdr:nvSpPr>
      <xdr:spPr bwMode="auto">
        <a:xfrm>
          <a:off x="371021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1723" name="Text Box 18">
          <a:extLst>
            <a:ext uri="{FF2B5EF4-FFF2-40B4-BE49-F238E27FC236}">
              <a16:creationId xmlns:a16="http://schemas.microsoft.com/office/drawing/2014/main" id="{1CB1FA4E-AA54-40C5-8BFC-FD22EFAF83CD}"/>
            </a:ext>
          </a:extLst>
        </xdr:cNvPr>
        <xdr:cNvSpPr txBox="1">
          <a:spLocks noChangeArrowheads="1"/>
        </xdr:cNvSpPr>
      </xdr:nvSpPr>
      <xdr:spPr bwMode="auto">
        <a:xfrm>
          <a:off x="371021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1724" name="Text Box 19">
          <a:extLst>
            <a:ext uri="{FF2B5EF4-FFF2-40B4-BE49-F238E27FC236}">
              <a16:creationId xmlns:a16="http://schemas.microsoft.com/office/drawing/2014/main" id="{4F8B4276-DC7D-4EAA-981D-C6848182CAFC}"/>
            </a:ext>
          </a:extLst>
        </xdr:cNvPr>
        <xdr:cNvSpPr txBox="1">
          <a:spLocks noChangeArrowheads="1"/>
        </xdr:cNvSpPr>
      </xdr:nvSpPr>
      <xdr:spPr bwMode="auto">
        <a:xfrm>
          <a:off x="371021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504825</xdr:rowOff>
    </xdr:from>
    <xdr:ext cx="95250" cy="213632"/>
    <xdr:sp macro="" textlink="">
      <xdr:nvSpPr>
        <xdr:cNvPr id="1725" name="Text Box 15">
          <a:extLst>
            <a:ext uri="{FF2B5EF4-FFF2-40B4-BE49-F238E27FC236}">
              <a16:creationId xmlns:a16="http://schemas.microsoft.com/office/drawing/2014/main" id="{DFB65EFB-E0BB-4A5A-A93D-4BFE7149A7F8}"/>
            </a:ext>
          </a:extLst>
        </xdr:cNvPr>
        <xdr:cNvSpPr txBox="1">
          <a:spLocks noChangeArrowheads="1"/>
        </xdr:cNvSpPr>
      </xdr:nvSpPr>
      <xdr:spPr bwMode="auto">
        <a:xfrm>
          <a:off x="3710214" y="54333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504825</xdr:rowOff>
    </xdr:from>
    <xdr:ext cx="95250" cy="444331"/>
    <xdr:sp macro="" textlink="">
      <xdr:nvSpPr>
        <xdr:cNvPr id="1726" name="Text Box 15">
          <a:extLst>
            <a:ext uri="{FF2B5EF4-FFF2-40B4-BE49-F238E27FC236}">
              <a16:creationId xmlns:a16="http://schemas.microsoft.com/office/drawing/2014/main" id="{DE2DF730-B209-4879-86C5-5235A8016A01}"/>
            </a:ext>
          </a:extLst>
        </xdr:cNvPr>
        <xdr:cNvSpPr txBox="1">
          <a:spLocks noChangeArrowheads="1"/>
        </xdr:cNvSpPr>
      </xdr:nvSpPr>
      <xdr:spPr bwMode="auto">
        <a:xfrm>
          <a:off x="3710214" y="5433332"/>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45</xdr:row>
      <xdr:rowOff>504825</xdr:rowOff>
    </xdr:from>
    <xdr:ext cx="95250" cy="442269"/>
    <xdr:sp macro="" textlink="">
      <xdr:nvSpPr>
        <xdr:cNvPr id="1727" name="Text Box 15">
          <a:extLst>
            <a:ext uri="{FF2B5EF4-FFF2-40B4-BE49-F238E27FC236}">
              <a16:creationId xmlns:a16="http://schemas.microsoft.com/office/drawing/2014/main" id="{385D7972-E253-4432-8F9D-450B6A74425F}"/>
            </a:ext>
          </a:extLst>
        </xdr:cNvPr>
        <xdr:cNvSpPr txBox="1">
          <a:spLocks noChangeArrowheads="1"/>
        </xdr:cNvSpPr>
      </xdr:nvSpPr>
      <xdr:spPr bwMode="auto">
        <a:xfrm>
          <a:off x="6555468" y="52455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1728" name="Text Box 16">
          <a:extLst>
            <a:ext uri="{FF2B5EF4-FFF2-40B4-BE49-F238E27FC236}">
              <a16:creationId xmlns:a16="http://schemas.microsoft.com/office/drawing/2014/main" id="{A8FBC231-4CBB-4A2B-A9E4-ECDC00CA77F2}"/>
            </a:ext>
          </a:extLst>
        </xdr:cNvPr>
        <xdr:cNvSpPr txBox="1">
          <a:spLocks noChangeArrowheads="1"/>
        </xdr:cNvSpPr>
      </xdr:nvSpPr>
      <xdr:spPr bwMode="auto">
        <a:xfrm>
          <a:off x="6555468"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1729" name="Text Box 17">
          <a:extLst>
            <a:ext uri="{FF2B5EF4-FFF2-40B4-BE49-F238E27FC236}">
              <a16:creationId xmlns:a16="http://schemas.microsoft.com/office/drawing/2014/main" id="{316D4B57-6A31-4D23-930B-27F46BC77780}"/>
            </a:ext>
          </a:extLst>
        </xdr:cNvPr>
        <xdr:cNvSpPr txBox="1">
          <a:spLocks noChangeArrowheads="1"/>
        </xdr:cNvSpPr>
      </xdr:nvSpPr>
      <xdr:spPr bwMode="auto">
        <a:xfrm>
          <a:off x="6555468"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1730" name="Text Box 18">
          <a:extLst>
            <a:ext uri="{FF2B5EF4-FFF2-40B4-BE49-F238E27FC236}">
              <a16:creationId xmlns:a16="http://schemas.microsoft.com/office/drawing/2014/main" id="{5E628F91-38CF-4C1D-B1F9-F42EB7CF2851}"/>
            </a:ext>
          </a:extLst>
        </xdr:cNvPr>
        <xdr:cNvSpPr txBox="1">
          <a:spLocks noChangeArrowheads="1"/>
        </xdr:cNvSpPr>
      </xdr:nvSpPr>
      <xdr:spPr bwMode="auto">
        <a:xfrm>
          <a:off x="6555468"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504825</xdr:rowOff>
    </xdr:from>
    <xdr:ext cx="95250" cy="213632"/>
    <xdr:sp macro="" textlink="">
      <xdr:nvSpPr>
        <xdr:cNvPr id="1731" name="Text Box 15">
          <a:extLst>
            <a:ext uri="{FF2B5EF4-FFF2-40B4-BE49-F238E27FC236}">
              <a16:creationId xmlns:a16="http://schemas.microsoft.com/office/drawing/2014/main" id="{4EB69B2E-1189-4CD2-9555-0D2E533931D2}"/>
            </a:ext>
          </a:extLst>
        </xdr:cNvPr>
        <xdr:cNvSpPr txBox="1">
          <a:spLocks noChangeArrowheads="1"/>
        </xdr:cNvSpPr>
      </xdr:nvSpPr>
      <xdr:spPr bwMode="auto">
        <a:xfrm>
          <a:off x="6555468" y="54333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1732" name="Text Box 16">
          <a:extLst>
            <a:ext uri="{FF2B5EF4-FFF2-40B4-BE49-F238E27FC236}">
              <a16:creationId xmlns:a16="http://schemas.microsoft.com/office/drawing/2014/main" id="{3186638C-9369-45FD-8952-7D840622AEBF}"/>
            </a:ext>
          </a:extLst>
        </xdr:cNvPr>
        <xdr:cNvSpPr txBox="1">
          <a:spLocks noChangeArrowheads="1"/>
        </xdr:cNvSpPr>
      </xdr:nvSpPr>
      <xdr:spPr bwMode="auto">
        <a:xfrm>
          <a:off x="939845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1733" name="Text Box 17">
          <a:extLst>
            <a:ext uri="{FF2B5EF4-FFF2-40B4-BE49-F238E27FC236}">
              <a16:creationId xmlns:a16="http://schemas.microsoft.com/office/drawing/2014/main" id="{37C4C08D-AAB3-4DB1-9CA5-2431618194A9}"/>
            </a:ext>
          </a:extLst>
        </xdr:cNvPr>
        <xdr:cNvSpPr txBox="1">
          <a:spLocks noChangeArrowheads="1"/>
        </xdr:cNvSpPr>
      </xdr:nvSpPr>
      <xdr:spPr bwMode="auto">
        <a:xfrm>
          <a:off x="939845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1734" name="Text Box 18">
          <a:extLst>
            <a:ext uri="{FF2B5EF4-FFF2-40B4-BE49-F238E27FC236}">
              <a16:creationId xmlns:a16="http://schemas.microsoft.com/office/drawing/2014/main" id="{8AFD771C-54A9-470E-AB0D-BB37314A43B6}"/>
            </a:ext>
          </a:extLst>
        </xdr:cNvPr>
        <xdr:cNvSpPr txBox="1">
          <a:spLocks noChangeArrowheads="1"/>
        </xdr:cNvSpPr>
      </xdr:nvSpPr>
      <xdr:spPr bwMode="auto">
        <a:xfrm>
          <a:off x="939845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1735" name="Text Box 19">
          <a:extLst>
            <a:ext uri="{FF2B5EF4-FFF2-40B4-BE49-F238E27FC236}">
              <a16:creationId xmlns:a16="http://schemas.microsoft.com/office/drawing/2014/main" id="{E0E03E51-F071-4AE5-9290-E18185ADFAB9}"/>
            </a:ext>
          </a:extLst>
        </xdr:cNvPr>
        <xdr:cNvSpPr txBox="1">
          <a:spLocks noChangeArrowheads="1"/>
        </xdr:cNvSpPr>
      </xdr:nvSpPr>
      <xdr:spPr bwMode="auto">
        <a:xfrm>
          <a:off x="939845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1736" name="Text Box 16">
          <a:extLst>
            <a:ext uri="{FF2B5EF4-FFF2-40B4-BE49-F238E27FC236}">
              <a16:creationId xmlns:a16="http://schemas.microsoft.com/office/drawing/2014/main" id="{207FF88F-4904-41F1-8DE3-7960EC03F9CF}"/>
            </a:ext>
          </a:extLst>
        </xdr:cNvPr>
        <xdr:cNvSpPr txBox="1">
          <a:spLocks noChangeArrowheads="1"/>
        </xdr:cNvSpPr>
      </xdr:nvSpPr>
      <xdr:spPr bwMode="auto">
        <a:xfrm>
          <a:off x="939845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1737" name="Text Box 17">
          <a:extLst>
            <a:ext uri="{FF2B5EF4-FFF2-40B4-BE49-F238E27FC236}">
              <a16:creationId xmlns:a16="http://schemas.microsoft.com/office/drawing/2014/main" id="{20468713-6561-4909-BADD-922A8E7F5526}"/>
            </a:ext>
          </a:extLst>
        </xdr:cNvPr>
        <xdr:cNvSpPr txBox="1">
          <a:spLocks noChangeArrowheads="1"/>
        </xdr:cNvSpPr>
      </xdr:nvSpPr>
      <xdr:spPr bwMode="auto">
        <a:xfrm>
          <a:off x="939845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1738" name="Text Box 18">
          <a:extLst>
            <a:ext uri="{FF2B5EF4-FFF2-40B4-BE49-F238E27FC236}">
              <a16:creationId xmlns:a16="http://schemas.microsoft.com/office/drawing/2014/main" id="{4E4685C4-457B-432F-BEF8-E7B347C38B52}"/>
            </a:ext>
          </a:extLst>
        </xdr:cNvPr>
        <xdr:cNvSpPr txBox="1">
          <a:spLocks noChangeArrowheads="1"/>
        </xdr:cNvSpPr>
      </xdr:nvSpPr>
      <xdr:spPr bwMode="auto">
        <a:xfrm>
          <a:off x="939845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1739" name="Text Box 19">
          <a:extLst>
            <a:ext uri="{FF2B5EF4-FFF2-40B4-BE49-F238E27FC236}">
              <a16:creationId xmlns:a16="http://schemas.microsoft.com/office/drawing/2014/main" id="{3314E26B-5212-4BA6-B5CF-8FA922B88432}"/>
            </a:ext>
          </a:extLst>
        </xdr:cNvPr>
        <xdr:cNvSpPr txBox="1">
          <a:spLocks noChangeArrowheads="1"/>
        </xdr:cNvSpPr>
      </xdr:nvSpPr>
      <xdr:spPr bwMode="auto">
        <a:xfrm>
          <a:off x="939845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1740" name="Text Box 16">
          <a:extLst>
            <a:ext uri="{FF2B5EF4-FFF2-40B4-BE49-F238E27FC236}">
              <a16:creationId xmlns:a16="http://schemas.microsoft.com/office/drawing/2014/main" id="{CA15D126-3926-41C2-9029-E4DC6F4C34B1}"/>
            </a:ext>
          </a:extLst>
        </xdr:cNvPr>
        <xdr:cNvSpPr txBox="1">
          <a:spLocks noChangeArrowheads="1"/>
        </xdr:cNvSpPr>
      </xdr:nvSpPr>
      <xdr:spPr bwMode="auto">
        <a:xfrm>
          <a:off x="371021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1741" name="Text Box 17">
          <a:extLst>
            <a:ext uri="{FF2B5EF4-FFF2-40B4-BE49-F238E27FC236}">
              <a16:creationId xmlns:a16="http://schemas.microsoft.com/office/drawing/2014/main" id="{A84E2C3C-393F-4E5D-8735-7FC4FE6EE165}"/>
            </a:ext>
          </a:extLst>
        </xdr:cNvPr>
        <xdr:cNvSpPr txBox="1">
          <a:spLocks noChangeArrowheads="1"/>
        </xdr:cNvSpPr>
      </xdr:nvSpPr>
      <xdr:spPr bwMode="auto">
        <a:xfrm>
          <a:off x="371021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1742" name="Text Box 18">
          <a:extLst>
            <a:ext uri="{FF2B5EF4-FFF2-40B4-BE49-F238E27FC236}">
              <a16:creationId xmlns:a16="http://schemas.microsoft.com/office/drawing/2014/main" id="{659F69AC-6ABF-4DC4-AF81-649BBF78F887}"/>
            </a:ext>
          </a:extLst>
        </xdr:cNvPr>
        <xdr:cNvSpPr txBox="1">
          <a:spLocks noChangeArrowheads="1"/>
        </xdr:cNvSpPr>
      </xdr:nvSpPr>
      <xdr:spPr bwMode="auto">
        <a:xfrm>
          <a:off x="371021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1743" name="Text Box 19">
          <a:extLst>
            <a:ext uri="{FF2B5EF4-FFF2-40B4-BE49-F238E27FC236}">
              <a16:creationId xmlns:a16="http://schemas.microsoft.com/office/drawing/2014/main" id="{EC53161D-45BD-4256-8B80-9ECCED9AF57C}"/>
            </a:ext>
          </a:extLst>
        </xdr:cNvPr>
        <xdr:cNvSpPr txBox="1">
          <a:spLocks noChangeArrowheads="1"/>
        </xdr:cNvSpPr>
      </xdr:nvSpPr>
      <xdr:spPr bwMode="auto">
        <a:xfrm>
          <a:off x="371021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1744" name="Text Box 16">
          <a:extLst>
            <a:ext uri="{FF2B5EF4-FFF2-40B4-BE49-F238E27FC236}">
              <a16:creationId xmlns:a16="http://schemas.microsoft.com/office/drawing/2014/main" id="{979A2884-3B49-4AD5-823B-F3267C9E6E62}"/>
            </a:ext>
          </a:extLst>
        </xdr:cNvPr>
        <xdr:cNvSpPr txBox="1">
          <a:spLocks noChangeArrowheads="1"/>
        </xdr:cNvSpPr>
      </xdr:nvSpPr>
      <xdr:spPr bwMode="auto">
        <a:xfrm>
          <a:off x="6555468"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1745" name="Text Box 17">
          <a:extLst>
            <a:ext uri="{FF2B5EF4-FFF2-40B4-BE49-F238E27FC236}">
              <a16:creationId xmlns:a16="http://schemas.microsoft.com/office/drawing/2014/main" id="{C4AD29DF-7E24-47CD-92AD-36409A54A144}"/>
            </a:ext>
          </a:extLst>
        </xdr:cNvPr>
        <xdr:cNvSpPr txBox="1">
          <a:spLocks noChangeArrowheads="1"/>
        </xdr:cNvSpPr>
      </xdr:nvSpPr>
      <xdr:spPr bwMode="auto">
        <a:xfrm>
          <a:off x="6555468"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1746" name="Text Box 18">
          <a:extLst>
            <a:ext uri="{FF2B5EF4-FFF2-40B4-BE49-F238E27FC236}">
              <a16:creationId xmlns:a16="http://schemas.microsoft.com/office/drawing/2014/main" id="{42B802B0-597D-4598-A5E7-0E89A2531492}"/>
            </a:ext>
          </a:extLst>
        </xdr:cNvPr>
        <xdr:cNvSpPr txBox="1">
          <a:spLocks noChangeArrowheads="1"/>
        </xdr:cNvSpPr>
      </xdr:nvSpPr>
      <xdr:spPr bwMode="auto">
        <a:xfrm>
          <a:off x="6555468"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1747" name="Text Box 19">
          <a:extLst>
            <a:ext uri="{FF2B5EF4-FFF2-40B4-BE49-F238E27FC236}">
              <a16:creationId xmlns:a16="http://schemas.microsoft.com/office/drawing/2014/main" id="{301FDB7B-0239-496F-AE1C-E13728B41A28}"/>
            </a:ext>
          </a:extLst>
        </xdr:cNvPr>
        <xdr:cNvSpPr txBox="1">
          <a:spLocks noChangeArrowheads="1"/>
        </xdr:cNvSpPr>
      </xdr:nvSpPr>
      <xdr:spPr bwMode="auto">
        <a:xfrm>
          <a:off x="6555468"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50</xdr:row>
      <xdr:rowOff>0</xdr:rowOff>
    </xdr:from>
    <xdr:ext cx="95250" cy="171450"/>
    <xdr:sp macro="" textlink="">
      <xdr:nvSpPr>
        <xdr:cNvPr id="1748" name="Text Box 16">
          <a:extLst>
            <a:ext uri="{FF2B5EF4-FFF2-40B4-BE49-F238E27FC236}">
              <a16:creationId xmlns:a16="http://schemas.microsoft.com/office/drawing/2014/main" id="{D6AC4881-D9B3-47EC-966D-807FB6586FD2}"/>
            </a:ext>
          </a:extLst>
        </xdr:cNvPr>
        <xdr:cNvSpPr txBox="1">
          <a:spLocks noChangeArrowheads="1"/>
        </xdr:cNvSpPr>
      </xdr:nvSpPr>
      <xdr:spPr bwMode="auto">
        <a:xfrm>
          <a:off x="15475857"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50</xdr:row>
      <xdr:rowOff>0</xdr:rowOff>
    </xdr:from>
    <xdr:ext cx="95250" cy="171450"/>
    <xdr:sp macro="" textlink="">
      <xdr:nvSpPr>
        <xdr:cNvPr id="1749" name="Text Box 17">
          <a:extLst>
            <a:ext uri="{FF2B5EF4-FFF2-40B4-BE49-F238E27FC236}">
              <a16:creationId xmlns:a16="http://schemas.microsoft.com/office/drawing/2014/main" id="{E2E3D9E0-4328-49DC-A154-9908B7D606BF}"/>
            </a:ext>
          </a:extLst>
        </xdr:cNvPr>
        <xdr:cNvSpPr txBox="1">
          <a:spLocks noChangeArrowheads="1"/>
        </xdr:cNvSpPr>
      </xdr:nvSpPr>
      <xdr:spPr bwMode="auto">
        <a:xfrm>
          <a:off x="15475857"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50</xdr:row>
      <xdr:rowOff>0</xdr:rowOff>
    </xdr:from>
    <xdr:ext cx="95250" cy="171450"/>
    <xdr:sp macro="" textlink="">
      <xdr:nvSpPr>
        <xdr:cNvPr id="1750" name="Text Box 18">
          <a:extLst>
            <a:ext uri="{FF2B5EF4-FFF2-40B4-BE49-F238E27FC236}">
              <a16:creationId xmlns:a16="http://schemas.microsoft.com/office/drawing/2014/main" id="{ADE394E7-8BBD-4A59-86BB-2B0BDD912C96}"/>
            </a:ext>
          </a:extLst>
        </xdr:cNvPr>
        <xdr:cNvSpPr txBox="1">
          <a:spLocks noChangeArrowheads="1"/>
        </xdr:cNvSpPr>
      </xdr:nvSpPr>
      <xdr:spPr bwMode="auto">
        <a:xfrm>
          <a:off x="15475857"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50</xdr:row>
      <xdr:rowOff>0</xdr:rowOff>
    </xdr:from>
    <xdr:ext cx="95250" cy="171450"/>
    <xdr:sp macro="" textlink="">
      <xdr:nvSpPr>
        <xdr:cNvPr id="1751" name="Text Box 19">
          <a:extLst>
            <a:ext uri="{FF2B5EF4-FFF2-40B4-BE49-F238E27FC236}">
              <a16:creationId xmlns:a16="http://schemas.microsoft.com/office/drawing/2014/main" id="{080BA05E-CF30-4D21-9750-609644BFFC9F}"/>
            </a:ext>
          </a:extLst>
        </xdr:cNvPr>
        <xdr:cNvSpPr txBox="1">
          <a:spLocks noChangeArrowheads="1"/>
        </xdr:cNvSpPr>
      </xdr:nvSpPr>
      <xdr:spPr bwMode="auto">
        <a:xfrm>
          <a:off x="15475857"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xdr:row>
      <xdr:rowOff>504825</xdr:rowOff>
    </xdr:from>
    <xdr:ext cx="95250" cy="444014"/>
    <xdr:sp macro="" textlink="">
      <xdr:nvSpPr>
        <xdr:cNvPr id="1752" name="Text Box 15">
          <a:extLst>
            <a:ext uri="{FF2B5EF4-FFF2-40B4-BE49-F238E27FC236}">
              <a16:creationId xmlns:a16="http://schemas.microsoft.com/office/drawing/2014/main" id="{537094A3-C640-449C-9CB7-C35C983A5D53}"/>
            </a:ext>
          </a:extLst>
        </xdr:cNvPr>
        <xdr:cNvSpPr txBox="1">
          <a:spLocks noChangeArrowheads="1"/>
        </xdr:cNvSpPr>
      </xdr:nvSpPr>
      <xdr:spPr bwMode="auto">
        <a:xfrm>
          <a:off x="3710214" y="5789839"/>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1753" name="Text Box 16">
          <a:extLst>
            <a:ext uri="{FF2B5EF4-FFF2-40B4-BE49-F238E27FC236}">
              <a16:creationId xmlns:a16="http://schemas.microsoft.com/office/drawing/2014/main" id="{BA57C867-C9DC-44D1-A68F-0D0DA17EA812}"/>
            </a:ext>
          </a:extLst>
        </xdr:cNvPr>
        <xdr:cNvSpPr txBox="1">
          <a:spLocks noChangeArrowheads="1"/>
        </xdr:cNvSpPr>
      </xdr:nvSpPr>
      <xdr:spPr bwMode="auto">
        <a:xfrm>
          <a:off x="371021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1754" name="Text Box 17">
          <a:extLst>
            <a:ext uri="{FF2B5EF4-FFF2-40B4-BE49-F238E27FC236}">
              <a16:creationId xmlns:a16="http://schemas.microsoft.com/office/drawing/2014/main" id="{1126C9C2-BAAF-438B-910E-54B0A69B33C3}"/>
            </a:ext>
          </a:extLst>
        </xdr:cNvPr>
        <xdr:cNvSpPr txBox="1">
          <a:spLocks noChangeArrowheads="1"/>
        </xdr:cNvSpPr>
      </xdr:nvSpPr>
      <xdr:spPr bwMode="auto">
        <a:xfrm>
          <a:off x="371021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1755" name="Text Box 18">
          <a:extLst>
            <a:ext uri="{FF2B5EF4-FFF2-40B4-BE49-F238E27FC236}">
              <a16:creationId xmlns:a16="http://schemas.microsoft.com/office/drawing/2014/main" id="{5A62DD36-B180-43A9-B921-0A9D93A7A1C8}"/>
            </a:ext>
          </a:extLst>
        </xdr:cNvPr>
        <xdr:cNvSpPr txBox="1">
          <a:spLocks noChangeArrowheads="1"/>
        </xdr:cNvSpPr>
      </xdr:nvSpPr>
      <xdr:spPr bwMode="auto">
        <a:xfrm>
          <a:off x="371021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1756" name="Text Box 19">
          <a:extLst>
            <a:ext uri="{FF2B5EF4-FFF2-40B4-BE49-F238E27FC236}">
              <a16:creationId xmlns:a16="http://schemas.microsoft.com/office/drawing/2014/main" id="{5102418A-75A4-4B26-B588-5596993ACFDA}"/>
            </a:ext>
          </a:extLst>
        </xdr:cNvPr>
        <xdr:cNvSpPr txBox="1">
          <a:spLocks noChangeArrowheads="1"/>
        </xdr:cNvSpPr>
      </xdr:nvSpPr>
      <xdr:spPr bwMode="auto">
        <a:xfrm>
          <a:off x="371021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49</xdr:row>
      <xdr:rowOff>504825</xdr:rowOff>
    </xdr:from>
    <xdr:ext cx="95250" cy="442269"/>
    <xdr:sp macro="" textlink="">
      <xdr:nvSpPr>
        <xdr:cNvPr id="1757" name="Text Box 15">
          <a:extLst>
            <a:ext uri="{FF2B5EF4-FFF2-40B4-BE49-F238E27FC236}">
              <a16:creationId xmlns:a16="http://schemas.microsoft.com/office/drawing/2014/main" id="{9522F63C-D703-4419-A9B9-08EAAACA0697}"/>
            </a:ext>
          </a:extLst>
        </xdr:cNvPr>
        <xdr:cNvSpPr txBox="1">
          <a:spLocks noChangeArrowheads="1"/>
        </xdr:cNvSpPr>
      </xdr:nvSpPr>
      <xdr:spPr bwMode="auto">
        <a:xfrm>
          <a:off x="6555468" y="57898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1758" name="Text Box 16">
          <a:extLst>
            <a:ext uri="{FF2B5EF4-FFF2-40B4-BE49-F238E27FC236}">
              <a16:creationId xmlns:a16="http://schemas.microsoft.com/office/drawing/2014/main" id="{9A91C0FC-0AD0-46BA-A66A-5BF2F0F4EA28}"/>
            </a:ext>
          </a:extLst>
        </xdr:cNvPr>
        <xdr:cNvSpPr txBox="1">
          <a:spLocks noChangeArrowheads="1"/>
        </xdr:cNvSpPr>
      </xdr:nvSpPr>
      <xdr:spPr bwMode="auto">
        <a:xfrm>
          <a:off x="6555468"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1759" name="Text Box 17">
          <a:extLst>
            <a:ext uri="{FF2B5EF4-FFF2-40B4-BE49-F238E27FC236}">
              <a16:creationId xmlns:a16="http://schemas.microsoft.com/office/drawing/2014/main" id="{00756AE0-1495-4EC6-A04B-D810B890BF77}"/>
            </a:ext>
          </a:extLst>
        </xdr:cNvPr>
        <xdr:cNvSpPr txBox="1">
          <a:spLocks noChangeArrowheads="1"/>
        </xdr:cNvSpPr>
      </xdr:nvSpPr>
      <xdr:spPr bwMode="auto">
        <a:xfrm>
          <a:off x="6555468"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1760" name="Text Box 18">
          <a:extLst>
            <a:ext uri="{FF2B5EF4-FFF2-40B4-BE49-F238E27FC236}">
              <a16:creationId xmlns:a16="http://schemas.microsoft.com/office/drawing/2014/main" id="{8A8E4093-3208-4273-A37D-A25A17AE461F}"/>
            </a:ext>
          </a:extLst>
        </xdr:cNvPr>
        <xdr:cNvSpPr txBox="1">
          <a:spLocks noChangeArrowheads="1"/>
        </xdr:cNvSpPr>
      </xdr:nvSpPr>
      <xdr:spPr bwMode="auto">
        <a:xfrm>
          <a:off x="6555468"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1761" name="Text Box 16">
          <a:extLst>
            <a:ext uri="{FF2B5EF4-FFF2-40B4-BE49-F238E27FC236}">
              <a16:creationId xmlns:a16="http://schemas.microsoft.com/office/drawing/2014/main" id="{99079695-D3B6-4DF8-92AF-1E3A5EFFA9B0}"/>
            </a:ext>
          </a:extLst>
        </xdr:cNvPr>
        <xdr:cNvSpPr txBox="1">
          <a:spLocks noChangeArrowheads="1"/>
        </xdr:cNvSpPr>
      </xdr:nvSpPr>
      <xdr:spPr bwMode="auto">
        <a:xfrm>
          <a:off x="939845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1762" name="Text Box 17">
          <a:extLst>
            <a:ext uri="{FF2B5EF4-FFF2-40B4-BE49-F238E27FC236}">
              <a16:creationId xmlns:a16="http://schemas.microsoft.com/office/drawing/2014/main" id="{38DAC417-1679-4CED-89FA-DF299AB3F1C5}"/>
            </a:ext>
          </a:extLst>
        </xdr:cNvPr>
        <xdr:cNvSpPr txBox="1">
          <a:spLocks noChangeArrowheads="1"/>
        </xdr:cNvSpPr>
      </xdr:nvSpPr>
      <xdr:spPr bwMode="auto">
        <a:xfrm>
          <a:off x="939845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1763" name="Text Box 18">
          <a:extLst>
            <a:ext uri="{FF2B5EF4-FFF2-40B4-BE49-F238E27FC236}">
              <a16:creationId xmlns:a16="http://schemas.microsoft.com/office/drawing/2014/main" id="{075F1FDC-8B24-4DF8-A6D9-285A4190A96F}"/>
            </a:ext>
          </a:extLst>
        </xdr:cNvPr>
        <xdr:cNvSpPr txBox="1">
          <a:spLocks noChangeArrowheads="1"/>
        </xdr:cNvSpPr>
      </xdr:nvSpPr>
      <xdr:spPr bwMode="auto">
        <a:xfrm>
          <a:off x="939845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1764" name="Text Box 19">
          <a:extLst>
            <a:ext uri="{FF2B5EF4-FFF2-40B4-BE49-F238E27FC236}">
              <a16:creationId xmlns:a16="http://schemas.microsoft.com/office/drawing/2014/main" id="{30D77CDE-2BF5-44B7-BC5C-26569DFA2046}"/>
            </a:ext>
          </a:extLst>
        </xdr:cNvPr>
        <xdr:cNvSpPr txBox="1">
          <a:spLocks noChangeArrowheads="1"/>
        </xdr:cNvSpPr>
      </xdr:nvSpPr>
      <xdr:spPr bwMode="auto">
        <a:xfrm>
          <a:off x="939845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1765" name="Text Box 16">
          <a:extLst>
            <a:ext uri="{FF2B5EF4-FFF2-40B4-BE49-F238E27FC236}">
              <a16:creationId xmlns:a16="http://schemas.microsoft.com/office/drawing/2014/main" id="{BEFA6D41-8C9D-4732-9CCB-7F6C37AF698D}"/>
            </a:ext>
          </a:extLst>
        </xdr:cNvPr>
        <xdr:cNvSpPr txBox="1">
          <a:spLocks noChangeArrowheads="1"/>
        </xdr:cNvSpPr>
      </xdr:nvSpPr>
      <xdr:spPr bwMode="auto">
        <a:xfrm>
          <a:off x="939845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1766" name="Text Box 17">
          <a:extLst>
            <a:ext uri="{FF2B5EF4-FFF2-40B4-BE49-F238E27FC236}">
              <a16:creationId xmlns:a16="http://schemas.microsoft.com/office/drawing/2014/main" id="{EB33B4AE-4FE3-4EB5-94E9-D6D338DFA62F}"/>
            </a:ext>
          </a:extLst>
        </xdr:cNvPr>
        <xdr:cNvSpPr txBox="1">
          <a:spLocks noChangeArrowheads="1"/>
        </xdr:cNvSpPr>
      </xdr:nvSpPr>
      <xdr:spPr bwMode="auto">
        <a:xfrm>
          <a:off x="939845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1767" name="Text Box 18">
          <a:extLst>
            <a:ext uri="{FF2B5EF4-FFF2-40B4-BE49-F238E27FC236}">
              <a16:creationId xmlns:a16="http://schemas.microsoft.com/office/drawing/2014/main" id="{060460A4-DF2F-476D-B768-E2DA96E3A0EF}"/>
            </a:ext>
          </a:extLst>
        </xdr:cNvPr>
        <xdr:cNvSpPr txBox="1">
          <a:spLocks noChangeArrowheads="1"/>
        </xdr:cNvSpPr>
      </xdr:nvSpPr>
      <xdr:spPr bwMode="auto">
        <a:xfrm>
          <a:off x="939845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1768" name="Text Box 19">
          <a:extLst>
            <a:ext uri="{FF2B5EF4-FFF2-40B4-BE49-F238E27FC236}">
              <a16:creationId xmlns:a16="http://schemas.microsoft.com/office/drawing/2014/main" id="{9534FFF7-9028-4106-91AB-CA5271C24897}"/>
            </a:ext>
          </a:extLst>
        </xdr:cNvPr>
        <xdr:cNvSpPr txBox="1">
          <a:spLocks noChangeArrowheads="1"/>
        </xdr:cNvSpPr>
      </xdr:nvSpPr>
      <xdr:spPr bwMode="auto">
        <a:xfrm>
          <a:off x="939845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504825</xdr:rowOff>
    </xdr:from>
    <xdr:ext cx="95250" cy="448496"/>
    <xdr:sp macro="" textlink="">
      <xdr:nvSpPr>
        <xdr:cNvPr id="1769" name="Text Box 15">
          <a:extLst>
            <a:ext uri="{FF2B5EF4-FFF2-40B4-BE49-F238E27FC236}">
              <a16:creationId xmlns:a16="http://schemas.microsoft.com/office/drawing/2014/main" id="{0AC10CE1-98EF-482D-B07B-7FED6E1D1BD5}"/>
            </a:ext>
          </a:extLst>
        </xdr:cNvPr>
        <xdr:cNvSpPr txBox="1">
          <a:spLocks noChangeArrowheads="1"/>
        </xdr:cNvSpPr>
      </xdr:nvSpPr>
      <xdr:spPr bwMode="auto">
        <a:xfrm>
          <a:off x="3710214" y="5977618"/>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504825</xdr:rowOff>
    </xdr:from>
    <xdr:ext cx="95250" cy="442269"/>
    <xdr:sp macro="" textlink="">
      <xdr:nvSpPr>
        <xdr:cNvPr id="1770" name="Text Box 15">
          <a:extLst>
            <a:ext uri="{FF2B5EF4-FFF2-40B4-BE49-F238E27FC236}">
              <a16:creationId xmlns:a16="http://schemas.microsoft.com/office/drawing/2014/main" id="{5F0F2A65-5F10-4ED6-93F9-CBBCBE874C30}"/>
            </a:ext>
          </a:extLst>
        </xdr:cNvPr>
        <xdr:cNvSpPr txBox="1">
          <a:spLocks noChangeArrowheads="1"/>
        </xdr:cNvSpPr>
      </xdr:nvSpPr>
      <xdr:spPr bwMode="auto">
        <a:xfrm>
          <a:off x="6555468" y="59776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50</xdr:row>
      <xdr:rowOff>504825</xdr:rowOff>
    </xdr:from>
    <xdr:ext cx="95250" cy="442269"/>
    <xdr:sp macro="" textlink="">
      <xdr:nvSpPr>
        <xdr:cNvPr id="1771" name="Text Box 15">
          <a:extLst>
            <a:ext uri="{FF2B5EF4-FFF2-40B4-BE49-F238E27FC236}">
              <a16:creationId xmlns:a16="http://schemas.microsoft.com/office/drawing/2014/main" id="{A460C8F7-18E9-44BD-AD9E-F233A46F98ED}"/>
            </a:ext>
          </a:extLst>
        </xdr:cNvPr>
        <xdr:cNvSpPr txBox="1">
          <a:spLocks noChangeArrowheads="1"/>
        </xdr:cNvSpPr>
      </xdr:nvSpPr>
      <xdr:spPr bwMode="auto">
        <a:xfrm>
          <a:off x="15475857" y="59776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504825</xdr:rowOff>
    </xdr:from>
    <xdr:ext cx="95250" cy="213632"/>
    <xdr:sp macro="" textlink="">
      <xdr:nvSpPr>
        <xdr:cNvPr id="1772" name="Text Box 15">
          <a:extLst>
            <a:ext uri="{FF2B5EF4-FFF2-40B4-BE49-F238E27FC236}">
              <a16:creationId xmlns:a16="http://schemas.microsoft.com/office/drawing/2014/main" id="{900EEC4F-608A-4075-A4F9-E02DF55F846D}"/>
            </a:ext>
          </a:extLst>
        </xdr:cNvPr>
        <xdr:cNvSpPr txBox="1">
          <a:spLocks noChangeArrowheads="1"/>
        </xdr:cNvSpPr>
      </xdr:nvSpPr>
      <xdr:spPr bwMode="auto">
        <a:xfrm>
          <a:off x="3710214" y="59776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504825</xdr:rowOff>
    </xdr:from>
    <xdr:ext cx="95250" cy="444331"/>
    <xdr:sp macro="" textlink="">
      <xdr:nvSpPr>
        <xdr:cNvPr id="1773" name="Text Box 15">
          <a:extLst>
            <a:ext uri="{FF2B5EF4-FFF2-40B4-BE49-F238E27FC236}">
              <a16:creationId xmlns:a16="http://schemas.microsoft.com/office/drawing/2014/main" id="{63937A34-D090-459C-B940-78300CFF8218}"/>
            </a:ext>
          </a:extLst>
        </xdr:cNvPr>
        <xdr:cNvSpPr txBox="1">
          <a:spLocks noChangeArrowheads="1"/>
        </xdr:cNvSpPr>
      </xdr:nvSpPr>
      <xdr:spPr bwMode="auto">
        <a:xfrm>
          <a:off x="3710214" y="5977618"/>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504825</xdr:rowOff>
    </xdr:from>
    <xdr:ext cx="95250" cy="213632"/>
    <xdr:sp macro="" textlink="">
      <xdr:nvSpPr>
        <xdr:cNvPr id="1774" name="Text Box 15">
          <a:extLst>
            <a:ext uri="{FF2B5EF4-FFF2-40B4-BE49-F238E27FC236}">
              <a16:creationId xmlns:a16="http://schemas.microsoft.com/office/drawing/2014/main" id="{8F5F120B-EDC1-4682-909A-814DA67AA2DC}"/>
            </a:ext>
          </a:extLst>
        </xdr:cNvPr>
        <xdr:cNvSpPr txBox="1">
          <a:spLocks noChangeArrowheads="1"/>
        </xdr:cNvSpPr>
      </xdr:nvSpPr>
      <xdr:spPr bwMode="auto">
        <a:xfrm>
          <a:off x="6555468" y="59776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1775" name="Text Box 16">
          <a:extLst>
            <a:ext uri="{FF2B5EF4-FFF2-40B4-BE49-F238E27FC236}">
              <a16:creationId xmlns:a16="http://schemas.microsoft.com/office/drawing/2014/main" id="{2AC10851-85C3-4C99-A821-93CFFF2DA7A9}"/>
            </a:ext>
          </a:extLst>
        </xdr:cNvPr>
        <xdr:cNvSpPr txBox="1">
          <a:spLocks noChangeArrowheads="1"/>
        </xdr:cNvSpPr>
      </xdr:nvSpPr>
      <xdr:spPr bwMode="auto">
        <a:xfrm>
          <a:off x="371021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1776" name="Text Box 17">
          <a:extLst>
            <a:ext uri="{FF2B5EF4-FFF2-40B4-BE49-F238E27FC236}">
              <a16:creationId xmlns:a16="http://schemas.microsoft.com/office/drawing/2014/main" id="{7FB0885B-AD30-46B1-9034-995ACDA5CA78}"/>
            </a:ext>
          </a:extLst>
        </xdr:cNvPr>
        <xdr:cNvSpPr txBox="1">
          <a:spLocks noChangeArrowheads="1"/>
        </xdr:cNvSpPr>
      </xdr:nvSpPr>
      <xdr:spPr bwMode="auto">
        <a:xfrm>
          <a:off x="371021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1777" name="Text Box 18">
          <a:extLst>
            <a:ext uri="{FF2B5EF4-FFF2-40B4-BE49-F238E27FC236}">
              <a16:creationId xmlns:a16="http://schemas.microsoft.com/office/drawing/2014/main" id="{4945904A-122C-465C-9A93-4FF691A77FAE}"/>
            </a:ext>
          </a:extLst>
        </xdr:cNvPr>
        <xdr:cNvSpPr txBox="1">
          <a:spLocks noChangeArrowheads="1"/>
        </xdr:cNvSpPr>
      </xdr:nvSpPr>
      <xdr:spPr bwMode="auto">
        <a:xfrm>
          <a:off x="371021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1778" name="Text Box 19">
          <a:extLst>
            <a:ext uri="{FF2B5EF4-FFF2-40B4-BE49-F238E27FC236}">
              <a16:creationId xmlns:a16="http://schemas.microsoft.com/office/drawing/2014/main" id="{E2413F4D-568E-41CC-BF2F-0ABBADD1BB45}"/>
            </a:ext>
          </a:extLst>
        </xdr:cNvPr>
        <xdr:cNvSpPr txBox="1">
          <a:spLocks noChangeArrowheads="1"/>
        </xdr:cNvSpPr>
      </xdr:nvSpPr>
      <xdr:spPr bwMode="auto">
        <a:xfrm>
          <a:off x="371021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1779" name="Text Box 16">
          <a:extLst>
            <a:ext uri="{FF2B5EF4-FFF2-40B4-BE49-F238E27FC236}">
              <a16:creationId xmlns:a16="http://schemas.microsoft.com/office/drawing/2014/main" id="{B81CDC60-77E2-45A5-80D5-96FE2F0FE7F3}"/>
            </a:ext>
          </a:extLst>
        </xdr:cNvPr>
        <xdr:cNvSpPr txBox="1">
          <a:spLocks noChangeArrowheads="1"/>
        </xdr:cNvSpPr>
      </xdr:nvSpPr>
      <xdr:spPr bwMode="auto">
        <a:xfrm>
          <a:off x="6555468"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1780" name="Text Box 17">
          <a:extLst>
            <a:ext uri="{FF2B5EF4-FFF2-40B4-BE49-F238E27FC236}">
              <a16:creationId xmlns:a16="http://schemas.microsoft.com/office/drawing/2014/main" id="{3676D17E-D94E-4DF3-B47A-B0386A41E736}"/>
            </a:ext>
          </a:extLst>
        </xdr:cNvPr>
        <xdr:cNvSpPr txBox="1">
          <a:spLocks noChangeArrowheads="1"/>
        </xdr:cNvSpPr>
      </xdr:nvSpPr>
      <xdr:spPr bwMode="auto">
        <a:xfrm>
          <a:off x="6555468"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1781" name="Text Box 18">
          <a:extLst>
            <a:ext uri="{FF2B5EF4-FFF2-40B4-BE49-F238E27FC236}">
              <a16:creationId xmlns:a16="http://schemas.microsoft.com/office/drawing/2014/main" id="{D134CB9F-5AD5-49E1-A7EC-447E3027162A}"/>
            </a:ext>
          </a:extLst>
        </xdr:cNvPr>
        <xdr:cNvSpPr txBox="1">
          <a:spLocks noChangeArrowheads="1"/>
        </xdr:cNvSpPr>
      </xdr:nvSpPr>
      <xdr:spPr bwMode="auto">
        <a:xfrm>
          <a:off x="6555468"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1782" name="Text Box 19">
          <a:extLst>
            <a:ext uri="{FF2B5EF4-FFF2-40B4-BE49-F238E27FC236}">
              <a16:creationId xmlns:a16="http://schemas.microsoft.com/office/drawing/2014/main" id="{7C07FAD0-1340-498E-9587-063AE2068482}"/>
            </a:ext>
          </a:extLst>
        </xdr:cNvPr>
        <xdr:cNvSpPr txBox="1">
          <a:spLocks noChangeArrowheads="1"/>
        </xdr:cNvSpPr>
      </xdr:nvSpPr>
      <xdr:spPr bwMode="auto">
        <a:xfrm>
          <a:off x="6555468"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54</xdr:row>
      <xdr:rowOff>0</xdr:rowOff>
    </xdr:from>
    <xdr:ext cx="95250" cy="171450"/>
    <xdr:sp macro="" textlink="">
      <xdr:nvSpPr>
        <xdr:cNvPr id="1783" name="Text Box 16">
          <a:extLst>
            <a:ext uri="{FF2B5EF4-FFF2-40B4-BE49-F238E27FC236}">
              <a16:creationId xmlns:a16="http://schemas.microsoft.com/office/drawing/2014/main" id="{F9B9FD25-14BC-4AB6-970E-EAA65B1CC04A}"/>
            </a:ext>
          </a:extLst>
        </xdr:cNvPr>
        <xdr:cNvSpPr txBox="1">
          <a:spLocks noChangeArrowheads="1"/>
        </xdr:cNvSpPr>
      </xdr:nvSpPr>
      <xdr:spPr bwMode="auto">
        <a:xfrm>
          <a:off x="15475857"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54</xdr:row>
      <xdr:rowOff>0</xdr:rowOff>
    </xdr:from>
    <xdr:ext cx="95250" cy="171450"/>
    <xdr:sp macro="" textlink="">
      <xdr:nvSpPr>
        <xdr:cNvPr id="1784" name="Text Box 17">
          <a:extLst>
            <a:ext uri="{FF2B5EF4-FFF2-40B4-BE49-F238E27FC236}">
              <a16:creationId xmlns:a16="http://schemas.microsoft.com/office/drawing/2014/main" id="{E966EB9A-237C-4C8E-B356-BDDF79C0D996}"/>
            </a:ext>
          </a:extLst>
        </xdr:cNvPr>
        <xdr:cNvSpPr txBox="1">
          <a:spLocks noChangeArrowheads="1"/>
        </xdr:cNvSpPr>
      </xdr:nvSpPr>
      <xdr:spPr bwMode="auto">
        <a:xfrm>
          <a:off x="15475857"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54</xdr:row>
      <xdr:rowOff>0</xdr:rowOff>
    </xdr:from>
    <xdr:ext cx="95250" cy="171450"/>
    <xdr:sp macro="" textlink="">
      <xdr:nvSpPr>
        <xdr:cNvPr id="1785" name="Text Box 18">
          <a:extLst>
            <a:ext uri="{FF2B5EF4-FFF2-40B4-BE49-F238E27FC236}">
              <a16:creationId xmlns:a16="http://schemas.microsoft.com/office/drawing/2014/main" id="{DFEC5651-9CBB-425B-B363-4D4E4C759758}"/>
            </a:ext>
          </a:extLst>
        </xdr:cNvPr>
        <xdr:cNvSpPr txBox="1">
          <a:spLocks noChangeArrowheads="1"/>
        </xdr:cNvSpPr>
      </xdr:nvSpPr>
      <xdr:spPr bwMode="auto">
        <a:xfrm>
          <a:off x="15475857"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54</xdr:row>
      <xdr:rowOff>0</xdr:rowOff>
    </xdr:from>
    <xdr:ext cx="95250" cy="171450"/>
    <xdr:sp macro="" textlink="">
      <xdr:nvSpPr>
        <xdr:cNvPr id="1786" name="Text Box 19">
          <a:extLst>
            <a:ext uri="{FF2B5EF4-FFF2-40B4-BE49-F238E27FC236}">
              <a16:creationId xmlns:a16="http://schemas.microsoft.com/office/drawing/2014/main" id="{657EE1E4-D877-4623-BA4D-FF7CA569C444}"/>
            </a:ext>
          </a:extLst>
        </xdr:cNvPr>
        <xdr:cNvSpPr txBox="1">
          <a:spLocks noChangeArrowheads="1"/>
        </xdr:cNvSpPr>
      </xdr:nvSpPr>
      <xdr:spPr bwMode="auto">
        <a:xfrm>
          <a:off x="15475857"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1787" name="Text Box 16">
          <a:extLst>
            <a:ext uri="{FF2B5EF4-FFF2-40B4-BE49-F238E27FC236}">
              <a16:creationId xmlns:a16="http://schemas.microsoft.com/office/drawing/2014/main" id="{57F5891F-21AF-4870-8019-700280CF27BA}"/>
            </a:ext>
          </a:extLst>
        </xdr:cNvPr>
        <xdr:cNvSpPr txBox="1">
          <a:spLocks noChangeArrowheads="1"/>
        </xdr:cNvSpPr>
      </xdr:nvSpPr>
      <xdr:spPr bwMode="auto">
        <a:xfrm>
          <a:off x="371021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1788" name="Text Box 17">
          <a:extLst>
            <a:ext uri="{FF2B5EF4-FFF2-40B4-BE49-F238E27FC236}">
              <a16:creationId xmlns:a16="http://schemas.microsoft.com/office/drawing/2014/main" id="{167D32B3-4508-406A-BA1E-D6AD1705B215}"/>
            </a:ext>
          </a:extLst>
        </xdr:cNvPr>
        <xdr:cNvSpPr txBox="1">
          <a:spLocks noChangeArrowheads="1"/>
        </xdr:cNvSpPr>
      </xdr:nvSpPr>
      <xdr:spPr bwMode="auto">
        <a:xfrm>
          <a:off x="371021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1789" name="Text Box 18">
          <a:extLst>
            <a:ext uri="{FF2B5EF4-FFF2-40B4-BE49-F238E27FC236}">
              <a16:creationId xmlns:a16="http://schemas.microsoft.com/office/drawing/2014/main" id="{EE797F35-214F-47AC-A409-111FE7E98C97}"/>
            </a:ext>
          </a:extLst>
        </xdr:cNvPr>
        <xdr:cNvSpPr txBox="1">
          <a:spLocks noChangeArrowheads="1"/>
        </xdr:cNvSpPr>
      </xdr:nvSpPr>
      <xdr:spPr bwMode="auto">
        <a:xfrm>
          <a:off x="371021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1790" name="Text Box 19">
          <a:extLst>
            <a:ext uri="{FF2B5EF4-FFF2-40B4-BE49-F238E27FC236}">
              <a16:creationId xmlns:a16="http://schemas.microsoft.com/office/drawing/2014/main" id="{C083B76A-A834-425A-BEEF-003F4B17FEFE}"/>
            </a:ext>
          </a:extLst>
        </xdr:cNvPr>
        <xdr:cNvSpPr txBox="1">
          <a:spLocks noChangeArrowheads="1"/>
        </xdr:cNvSpPr>
      </xdr:nvSpPr>
      <xdr:spPr bwMode="auto">
        <a:xfrm>
          <a:off x="371021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1791" name="Text Box 16">
          <a:extLst>
            <a:ext uri="{FF2B5EF4-FFF2-40B4-BE49-F238E27FC236}">
              <a16:creationId xmlns:a16="http://schemas.microsoft.com/office/drawing/2014/main" id="{B2361EB2-54D7-42C6-8272-03EACFD30829}"/>
            </a:ext>
          </a:extLst>
        </xdr:cNvPr>
        <xdr:cNvSpPr txBox="1">
          <a:spLocks noChangeArrowheads="1"/>
        </xdr:cNvSpPr>
      </xdr:nvSpPr>
      <xdr:spPr bwMode="auto">
        <a:xfrm>
          <a:off x="6555468"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1792" name="Text Box 17">
          <a:extLst>
            <a:ext uri="{FF2B5EF4-FFF2-40B4-BE49-F238E27FC236}">
              <a16:creationId xmlns:a16="http://schemas.microsoft.com/office/drawing/2014/main" id="{332128F7-FECA-4640-8827-08B28C993332}"/>
            </a:ext>
          </a:extLst>
        </xdr:cNvPr>
        <xdr:cNvSpPr txBox="1">
          <a:spLocks noChangeArrowheads="1"/>
        </xdr:cNvSpPr>
      </xdr:nvSpPr>
      <xdr:spPr bwMode="auto">
        <a:xfrm>
          <a:off x="6555468"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1793" name="Text Box 18">
          <a:extLst>
            <a:ext uri="{FF2B5EF4-FFF2-40B4-BE49-F238E27FC236}">
              <a16:creationId xmlns:a16="http://schemas.microsoft.com/office/drawing/2014/main" id="{2B411607-FBC5-4B06-AA39-D9AA550D9970}"/>
            </a:ext>
          </a:extLst>
        </xdr:cNvPr>
        <xdr:cNvSpPr txBox="1">
          <a:spLocks noChangeArrowheads="1"/>
        </xdr:cNvSpPr>
      </xdr:nvSpPr>
      <xdr:spPr bwMode="auto">
        <a:xfrm>
          <a:off x="6555468"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1794" name="Text Box 16">
          <a:extLst>
            <a:ext uri="{FF2B5EF4-FFF2-40B4-BE49-F238E27FC236}">
              <a16:creationId xmlns:a16="http://schemas.microsoft.com/office/drawing/2014/main" id="{3DDE8A26-4018-48C5-9F34-0B07CC93FE6A}"/>
            </a:ext>
          </a:extLst>
        </xdr:cNvPr>
        <xdr:cNvSpPr txBox="1">
          <a:spLocks noChangeArrowheads="1"/>
        </xdr:cNvSpPr>
      </xdr:nvSpPr>
      <xdr:spPr bwMode="auto">
        <a:xfrm>
          <a:off x="939845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1795" name="Text Box 17">
          <a:extLst>
            <a:ext uri="{FF2B5EF4-FFF2-40B4-BE49-F238E27FC236}">
              <a16:creationId xmlns:a16="http://schemas.microsoft.com/office/drawing/2014/main" id="{0011D77E-8496-4500-8FB4-354292136E59}"/>
            </a:ext>
          </a:extLst>
        </xdr:cNvPr>
        <xdr:cNvSpPr txBox="1">
          <a:spLocks noChangeArrowheads="1"/>
        </xdr:cNvSpPr>
      </xdr:nvSpPr>
      <xdr:spPr bwMode="auto">
        <a:xfrm>
          <a:off x="939845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1796" name="Text Box 18">
          <a:extLst>
            <a:ext uri="{FF2B5EF4-FFF2-40B4-BE49-F238E27FC236}">
              <a16:creationId xmlns:a16="http://schemas.microsoft.com/office/drawing/2014/main" id="{AA706CFB-9AC8-400F-8AF4-267CD40CAF02}"/>
            </a:ext>
          </a:extLst>
        </xdr:cNvPr>
        <xdr:cNvSpPr txBox="1">
          <a:spLocks noChangeArrowheads="1"/>
        </xdr:cNvSpPr>
      </xdr:nvSpPr>
      <xdr:spPr bwMode="auto">
        <a:xfrm>
          <a:off x="939845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1797" name="Text Box 19">
          <a:extLst>
            <a:ext uri="{FF2B5EF4-FFF2-40B4-BE49-F238E27FC236}">
              <a16:creationId xmlns:a16="http://schemas.microsoft.com/office/drawing/2014/main" id="{84C2C6E8-6A0D-470B-82C0-D8730FDC1020}"/>
            </a:ext>
          </a:extLst>
        </xdr:cNvPr>
        <xdr:cNvSpPr txBox="1">
          <a:spLocks noChangeArrowheads="1"/>
        </xdr:cNvSpPr>
      </xdr:nvSpPr>
      <xdr:spPr bwMode="auto">
        <a:xfrm>
          <a:off x="939845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1798" name="Text Box 16">
          <a:extLst>
            <a:ext uri="{FF2B5EF4-FFF2-40B4-BE49-F238E27FC236}">
              <a16:creationId xmlns:a16="http://schemas.microsoft.com/office/drawing/2014/main" id="{25803644-534A-4188-804A-7350B4C2B97C}"/>
            </a:ext>
          </a:extLst>
        </xdr:cNvPr>
        <xdr:cNvSpPr txBox="1">
          <a:spLocks noChangeArrowheads="1"/>
        </xdr:cNvSpPr>
      </xdr:nvSpPr>
      <xdr:spPr bwMode="auto">
        <a:xfrm>
          <a:off x="939845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1799" name="Text Box 17">
          <a:extLst>
            <a:ext uri="{FF2B5EF4-FFF2-40B4-BE49-F238E27FC236}">
              <a16:creationId xmlns:a16="http://schemas.microsoft.com/office/drawing/2014/main" id="{B9E79326-00D1-47A5-B763-0402B72DF44E}"/>
            </a:ext>
          </a:extLst>
        </xdr:cNvPr>
        <xdr:cNvSpPr txBox="1">
          <a:spLocks noChangeArrowheads="1"/>
        </xdr:cNvSpPr>
      </xdr:nvSpPr>
      <xdr:spPr bwMode="auto">
        <a:xfrm>
          <a:off x="939845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1800" name="Text Box 18">
          <a:extLst>
            <a:ext uri="{FF2B5EF4-FFF2-40B4-BE49-F238E27FC236}">
              <a16:creationId xmlns:a16="http://schemas.microsoft.com/office/drawing/2014/main" id="{CCA9A088-CC6F-463E-BCA1-3C11862CA636}"/>
            </a:ext>
          </a:extLst>
        </xdr:cNvPr>
        <xdr:cNvSpPr txBox="1">
          <a:spLocks noChangeArrowheads="1"/>
        </xdr:cNvSpPr>
      </xdr:nvSpPr>
      <xdr:spPr bwMode="auto">
        <a:xfrm>
          <a:off x="939845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1801" name="Text Box 19">
          <a:extLst>
            <a:ext uri="{FF2B5EF4-FFF2-40B4-BE49-F238E27FC236}">
              <a16:creationId xmlns:a16="http://schemas.microsoft.com/office/drawing/2014/main" id="{982DD3D3-ADF9-4F9C-A7C9-6B8F1CB71D33}"/>
            </a:ext>
          </a:extLst>
        </xdr:cNvPr>
        <xdr:cNvSpPr txBox="1">
          <a:spLocks noChangeArrowheads="1"/>
        </xdr:cNvSpPr>
      </xdr:nvSpPr>
      <xdr:spPr bwMode="auto">
        <a:xfrm>
          <a:off x="939845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1802" name="Text Box 16">
          <a:extLst>
            <a:ext uri="{FF2B5EF4-FFF2-40B4-BE49-F238E27FC236}">
              <a16:creationId xmlns:a16="http://schemas.microsoft.com/office/drawing/2014/main" id="{AC016489-2D81-472F-9DEF-338FB4177E08}"/>
            </a:ext>
          </a:extLst>
        </xdr:cNvPr>
        <xdr:cNvSpPr txBox="1">
          <a:spLocks noChangeArrowheads="1"/>
        </xdr:cNvSpPr>
      </xdr:nvSpPr>
      <xdr:spPr bwMode="auto">
        <a:xfrm>
          <a:off x="371021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1803" name="Text Box 17">
          <a:extLst>
            <a:ext uri="{FF2B5EF4-FFF2-40B4-BE49-F238E27FC236}">
              <a16:creationId xmlns:a16="http://schemas.microsoft.com/office/drawing/2014/main" id="{F3D20E3F-E5E3-4842-9463-4EDC8B46F09E}"/>
            </a:ext>
          </a:extLst>
        </xdr:cNvPr>
        <xdr:cNvSpPr txBox="1">
          <a:spLocks noChangeArrowheads="1"/>
        </xdr:cNvSpPr>
      </xdr:nvSpPr>
      <xdr:spPr bwMode="auto">
        <a:xfrm>
          <a:off x="371021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1804" name="Text Box 18">
          <a:extLst>
            <a:ext uri="{FF2B5EF4-FFF2-40B4-BE49-F238E27FC236}">
              <a16:creationId xmlns:a16="http://schemas.microsoft.com/office/drawing/2014/main" id="{B710DD33-3BEC-4EE5-A3A7-D0287690125D}"/>
            </a:ext>
          </a:extLst>
        </xdr:cNvPr>
        <xdr:cNvSpPr txBox="1">
          <a:spLocks noChangeArrowheads="1"/>
        </xdr:cNvSpPr>
      </xdr:nvSpPr>
      <xdr:spPr bwMode="auto">
        <a:xfrm>
          <a:off x="371021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1805" name="Text Box 19">
          <a:extLst>
            <a:ext uri="{FF2B5EF4-FFF2-40B4-BE49-F238E27FC236}">
              <a16:creationId xmlns:a16="http://schemas.microsoft.com/office/drawing/2014/main" id="{A6016362-F9B5-43E8-A6FD-8387E6986EBC}"/>
            </a:ext>
          </a:extLst>
        </xdr:cNvPr>
        <xdr:cNvSpPr txBox="1">
          <a:spLocks noChangeArrowheads="1"/>
        </xdr:cNvSpPr>
      </xdr:nvSpPr>
      <xdr:spPr bwMode="auto">
        <a:xfrm>
          <a:off x="371021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504825</xdr:rowOff>
    </xdr:from>
    <xdr:ext cx="95250" cy="461691"/>
    <xdr:sp macro="" textlink="">
      <xdr:nvSpPr>
        <xdr:cNvPr id="1806" name="Text Box 15">
          <a:extLst>
            <a:ext uri="{FF2B5EF4-FFF2-40B4-BE49-F238E27FC236}">
              <a16:creationId xmlns:a16="http://schemas.microsoft.com/office/drawing/2014/main" id="{A1D3DDA1-EAF2-46F7-8F20-B6AC3F8D78DE}"/>
            </a:ext>
          </a:extLst>
        </xdr:cNvPr>
        <xdr:cNvSpPr txBox="1">
          <a:spLocks noChangeArrowheads="1"/>
        </xdr:cNvSpPr>
      </xdr:nvSpPr>
      <xdr:spPr bwMode="auto">
        <a:xfrm>
          <a:off x="3710214" y="3800475"/>
          <a:ext cx="95250" cy="4616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1807" name="Text Box 16">
          <a:extLst>
            <a:ext uri="{FF2B5EF4-FFF2-40B4-BE49-F238E27FC236}">
              <a16:creationId xmlns:a16="http://schemas.microsoft.com/office/drawing/2014/main" id="{C1AF6918-327F-44FF-B42F-D7BC7A36D358}"/>
            </a:ext>
          </a:extLst>
        </xdr:cNvPr>
        <xdr:cNvSpPr txBox="1">
          <a:spLocks noChangeArrowheads="1"/>
        </xdr:cNvSpPr>
      </xdr:nvSpPr>
      <xdr:spPr bwMode="auto">
        <a:xfrm>
          <a:off x="6555468"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1808" name="Text Box 17">
          <a:extLst>
            <a:ext uri="{FF2B5EF4-FFF2-40B4-BE49-F238E27FC236}">
              <a16:creationId xmlns:a16="http://schemas.microsoft.com/office/drawing/2014/main" id="{46497D61-8A5C-420C-90F6-DDF3AE44C83F}"/>
            </a:ext>
          </a:extLst>
        </xdr:cNvPr>
        <xdr:cNvSpPr txBox="1">
          <a:spLocks noChangeArrowheads="1"/>
        </xdr:cNvSpPr>
      </xdr:nvSpPr>
      <xdr:spPr bwMode="auto">
        <a:xfrm>
          <a:off x="6555468"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1809" name="Text Box 18">
          <a:extLst>
            <a:ext uri="{FF2B5EF4-FFF2-40B4-BE49-F238E27FC236}">
              <a16:creationId xmlns:a16="http://schemas.microsoft.com/office/drawing/2014/main" id="{C3E67EF4-7EF5-4FE7-8851-291433E92723}"/>
            </a:ext>
          </a:extLst>
        </xdr:cNvPr>
        <xdr:cNvSpPr txBox="1">
          <a:spLocks noChangeArrowheads="1"/>
        </xdr:cNvSpPr>
      </xdr:nvSpPr>
      <xdr:spPr bwMode="auto">
        <a:xfrm>
          <a:off x="6555468"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1810" name="Text Box 19">
          <a:extLst>
            <a:ext uri="{FF2B5EF4-FFF2-40B4-BE49-F238E27FC236}">
              <a16:creationId xmlns:a16="http://schemas.microsoft.com/office/drawing/2014/main" id="{820374F2-B059-4C6A-AF54-E0A934A785F3}"/>
            </a:ext>
          </a:extLst>
        </xdr:cNvPr>
        <xdr:cNvSpPr txBox="1">
          <a:spLocks noChangeArrowheads="1"/>
        </xdr:cNvSpPr>
      </xdr:nvSpPr>
      <xdr:spPr bwMode="auto">
        <a:xfrm>
          <a:off x="6555468"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504825</xdr:rowOff>
    </xdr:from>
    <xdr:ext cx="95250" cy="442269"/>
    <xdr:sp macro="" textlink="">
      <xdr:nvSpPr>
        <xdr:cNvPr id="1811" name="Text Box 15">
          <a:extLst>
            <a:ext uri="{FF2B5EF4-FFF2-40B4-BE49-F238E27FC236}">
              <a16:creationId xmlns:a16="http://schemas.microsoft.com/office/drawing/2014/main" id="{BB67BB8D-19A9-4DBB-8D90-E930B8D23F26}"/>
            </a:ext>
          </a:extLst>
        </xdr:cNvPr>
        <xdr:cNvSpPr txBox="1">
          <a:spLocks noChangeArrowheads="1"/>
        </xdr:cNvSpPr>
      </xdr:nvSpPr>
      <xdr:spPr bwMode="auto">
        <a:xfrm>
          <a:off x="6555468" y="3800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58</xdr:row>
      <xdr:rowOff>0</xdr:rowOff>
    </xdr:from>
    <xdr:ext cx="95250" cy="171450"/>
    <xdr:sp macro="" textlink="">
      <xdr:nvSpPr>
        <xdr:cNvPr id="1812" name="Text Box 16">
          <a:extLst>
            <a:ext uri="{FF2B5EF4-FFF2-40B4-BE49-F238E27FC236}">
              <a16:creationId xmlns:a16="http://schemas.microsoft.com/office/drawing/2014/main" id="{95584AE7-DC55-45E9-B3C5-298F9C7FA98B}"/>
            </a:ext>
          </a:extLst>
        </xdr:cNvPr>
        <xdr:cNvSpPr txBox="1">
          <a:spLocks noChangeArrowheads="1"/>
        </xdr:cNvSpPr>
      </xdr:nvSpPr>
      <xdr:spPr bwMode="auto">
        <a:xfrm>
          <a:off x="15475857"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58</xdr:row>
      <xdr:rowOff>0</xdr:rowOff>
    </xdr:from>
    <xdr:ext cx="95250" cy="171450"/>
    <xdr:sp macro="" textlink="">
      <xdr:nvSpPr>
        <xdr:cNvPr id="1813" name="Text Box 17">
          <a:extLst>
            <a:ext uri="{FF2B5EF4-FFF2-40B4-BE49-F238E27FC236}">
              <a16:creationId xmlns:a16="http://schemas.microsoft.com/office/drawing/2014/main" id="{D673AE3F-E0A4-402C-94BA-BD346A67C11B}"/>
            </a:ext>
          </a:extLst>
        </xdr:cNvPr>
        <xdr:cNvSpPr txBox="1">
          <a:spLocks noChangeArrowheads="1"/>
        </xdr:cNvSpPr>
      </xdr:nvSpPr>
      <xdr:spPr bwMode="auto">
        <a:xfrm>
          <a:off x="15475857"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58</xdr:row>
      <xdr:rowOff>0</xdr:rowOff>
    </xdr:from>
    <xdr:ext cx="95250" cy="171450"/>
    <xdr:sp macro="" textlink="">
      <xdr:nvSpPr>
        <xdr:cNvPr id="1814" name="Text Box 18">
          <a:extLst>
            <a:ext uri="{FF2B5EF4-FFF2-40B4-BE49-F238E27FC236}">
              <a16:creationId xmlns:a16="http://schemas.microsoft.com/office/drawing/2014/main" id="{26890563-3E94-416A-A3EF-71BD5777EE82}"/>
            </a:ext>
          </a:extLst>
        </xdr:cNvPr>
        <xdr:cNvSpPr txBox="1">
          <a:spLocks noChangeArrowheads="1"/>
        </xdr:cNvSpPr>
      </xdr:nvSpPr>
      <xdr:spPr bwMode="auto">
        <a:xfrm>
          <a:off x="15475857"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58</xdr:row>
      <xdr:rowOff>0</xdr:rowOff>
    </xdr:from>
    <xdr:ext cx="95250" cy="171450"/>
    <xdr:sp macro="" textlink="">
      <xdr:nvSpPr>
        <xdr:cNvPr id="1815" name="Text Box 19">
          <a:extLst>
            <a:ext uri="{FF2B5EF4-FFF2-40B4-BE49-F238E27FC236}">
              <a16:creationId xmlns:a16="http://schemas.microsoft.com/office/drawing/2014/main" id="{27884724-32FA-45A0-9B5B-9747AA2DEB3B}"/>
            </a:ext>
          </a:extLst>
        </xdr:cNvPr>
        <xdr:cNvSpPr txBox="1">
          <a:spLocks noChangeArrowheads="1"/>
        </xdr:cNvSpPr>
      </xdr:nvSpPr>
      <xdr:spPr bwMode="auto">
        <a:xfrm>
          <a:off x="15475857"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58</xdr:row>
      <xdr:rowOff>504825</xdr:rowOff>
    </xdr:from>
    <xdr:ext cx="95250" cy="442269"/>
    <xdr:sp macro="" textlink="">
      <xdr:nvSpPr>
        <xdr:cNvPr id="1816" name="Text Box 15">
          <a:extLst>
            <a:ext uri="{FF2B5EF4-FFF2-40B4-BE49-F238E27FC236}">
              <a16:creationId xmlns:a16="http://schemas.microsoft.com/office/drawing/2014/main" id="{561A9199-FB6A-4E04-8288-51CB2F2435DB}"/>
            </a:ext>
          </a:extLst>
        </xdr:cNvPr>
        <xdr:cNvSpPr txBox="1">
          <a:spLocks noChangeArrowheads="1"/>
        </xdr:cNvSpPr>
      </xdr:nvSpPr>
      <xdr:spPr bwMode="auto">
        <a:xfrm>
          <a:off x="15475857" y="3800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xdr:row>
      <xdr:rowOff>504825</xdr:rowOff>
    </xdr:from>
    <xdr:ext cx="95250" cy="444014"/>
    <xdr:sp macro="" textlink="">
      <xdr:nvSpPr>
        <xdr:cNvPr id="1817" name="Text Box 15">
          <a:extLst>
            <a:ext uri="{FF2B5EF4-FFF2-40B4-BE49-F238E27FC236}">
              <a16:creationId xmlns:a16="http://schemas.microsoft.com/office/drawing/2014/main" id="{C4239C8F-C19E-4C2D-A59E-810950E73E25}"/>
            </a:ext>
          </a:extLst>
        </xdr:cNvPr>
        <xdr:cNvSpPr txBox="1">
          <a:spLocks noChangeArrowheads="1"/>
        </xdr:cNvSpPr>
      </xdr:nvSpPr>
      <xdr:spPr bwMode="auto">
        <a:xfrm>
          <a:off x="3710214" y="3612696"/>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1818" name="Text Box 16">
          <a:extLst>
            <a:ext uri="{FF2B5EF4-FFF2-40B4-BE49-F238E27FC236}">
              <a16:creationId xmlns:a16="http://schemas.microsoft.com/office/drawing/2014/main" id="{36D51386-01AD-43BD-9973-E716ECC34BB8}"/>
            </a:ext>
          </a:extLst>
        </xdr:cNvPr>
        <xdr:cNvSpPr txBox="1">
          <a:spLocks noChangeArrowheads="1"/>
        </xdr:cNvSpPr>
      </xdr:nvSpPr>
      <xdr:spPr bwMode="auto">
        <a:xfrm>
          <a:off x="371021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1819" name="Text Box 17">
          <a:extLst>
            <a:ext uri="{FF2B5EF4-FFF2-40B4-BE49-F238E27FC236}">
              <a16:creationId xmlns:a16="http://schemas.microsoft.com/office/drawing/2014/main" id="{31A65340-3A5D-4A9C-A08C-487FB803305E}"/>
            </a:ext>
          </a:extLst>
        </xdr:cNvPr>
        <xdr:cNvSpPr txBox="1">
          <a:spLocks noChangeArrowheads="1"/>
        </xdr:cNvSpPr>
      </xdr:nvSpPr>
      <xdr:spPr bwMode="auto">
        <a:xfrm>
          <a:off x="371021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1820" name="Text Box 18">
          <a:extLst>
            <a:ext uri="{FF2B5EF4-FFF2-40B4-BE49-F238E27FC236}">
              <a16:creationId xmlns:a16="http://schemas.microsoft.com/office/drawing/2014/main" id="{E6947545-06FA-48F3-BA91-FBBA47090D1F}"/>
            </a:ext>
          </a:extLst>
        </xdr:cNvPr>
        <xdr:cNvSpPr txBox="1">
          <a:spLocks noChangeArrowheads="1"/>
        </xdr:cNvSpPr>
      </xdr:nvSpPr>
      <xdr:spPr bwMode="auto">
        <a:xfrm>
          <a:off x="371021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1821" name="Text Box 19">
          <a:extLst>
            <a:ext uri="{FF2B5EF4-FFF2-40B4-BE49-F238E27FC236}">
              <a16:creationId xmlns:a16="http://schemas.microsoft.com/office/drawing/2014/main" id="{0DD38593-77AB-466A-AD70-CBE04F610261}"/>
            </a:ext>
          </a:extLst>
        </xdr:cNvPr>
        <xdr:cNvSpPr txBox="1">
          <a:spLocks noChangeArrowheads="1"/>
        </xdr:cNvSpPr>
      </xdr:nvSpPr>
      <xdr:spPr bwMode="auto">
        <a:xfrm>
          <a:off x="371021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504825</xdr:rowOff>
    </xdr:from>
    <xdr:ext cx="95250" cy="213632"/>
    <xdr:sp macro="" textlink="">
      <xdr:nvSpPr>
        <xdr:cNvPr id="1822" name="Text Box 15">
          <a:extLst>
            <a:ext uri="{FF2B5EF4-FFF2-40B4-BE49-F238E27FC236}">
              <a16:creationId xmlns:a16="http://schemas.microsoft.com/office/drawing/2014/main" id="{19F52467-B6AE-4261-92F5-BD858F0E6E9D}"/>
            </a:ext>
          </a:extLst>
        </xdr:cNvPr>
        <xdr:cNvSpPr txBox="1">
          <a:spLocks noChangeArrowheads="1"/>
        </xdr:cNvSpPr>
      </xdr:nvSpPr>
      <xdr:spPr bwMode="auto">
        <a:xfrm>
          <a:off x="3710214" y="3800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504825</xdr:rowOff>
    </xdr:from>
    <xdr:ext cx="95250" cy="444331"/>
    <xdr:sp macro="" textlink="">
      <xdr:nvSpPr>
        <xdr:cNvPr id="1823" name="Text Box 15">
          <a:extLst>
            <a:ext uri="{FF2B5EF4-FFF2-40B4-BE49-F238E27FC236}">
              <a16:creationId xmlns:a16="http://schemas.microsoft.com/office/drawing/2014/main" id="{2B813F81-EDF2-43E3-B00F-CB850040D05F}"/>
            </a:ext>
          </a:extLst>
        </xdr:cNvPr>
        <xdr:cNvSpPr txBox="1">
          <a:spLocks noChangeArrowheads="1"/>
        </xdr:cNvSpPr>
      </xdr:nvSpPr>
      <xdr:spPr bwMode="auto">
        <a:xfrm>
          <a:off x="3710214" y="3800475"/>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57</xdr:row>
      <xdr:rowOff>504825</xdr:rowOff>
    </xdr:from>
    <xdr:ext cx="95250" cy="442269"/>
    <xdr:sp macro="" textlink="">
      <xdr:nvSpPr>
        <xdr:cNvPr id="1824" name="Text Box 15">
          <a:extLst>
            <a:ext uri="{FF2B5EF4-FFF2-40B4-BE49-F238E27FC236}">
              <a16:creationId xmlns:a16="http://schemas.microsoft.com/office/drawing/2014/main" id="{396BFEFC-A97E-4E0C-887A-BE718E3F3763}"/>
            </a:ext>
          </a:extLst>
        </xdr:cNvPr>
        <xdr:cNvSpPr txBox="1">
          <a:spLocks noChangeArrowheads="1"/>
        </xdr:cNvSpPr>
      </xdr:nvSpPr>
      <xdr:spPr bwMode="auto">
        <a:xfrm>
          <a:off x="6555468" y="36126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1825" name="Text Box 16">
          <a:extLst>
            <a:ext uri="{FF2B5EF4-FFF2-40B4-BE49-F238E27FC236}">
              <a16:creationId xmlns:a16="http://schemas.microsoft.com/office/drawing/2014/main" id="{E41E7483-6D61-44F3-9BB7-0187D679F055}"/>
            </a:ext>
          </a:extLst>
        </xdr:cNvPr>
        <xdr:cNvSpPr txBox="1">
          <a:spLocks noChangeArrowheads="1"/>
        </xdr:cNvSpPr>
      </xdr:nvSpPr>
      <xdr:spPr bwMode="auto">
        <a:xfrm>
          <a:off x="6555468"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1826" name="Text Box 17">
          <a:extLst>
            <a:ext uri="{FF2B5EF4-FFF2-40B4-BE49-F238E27FC236}">
              <a16:creationId xmlns:a16="http://schemas.microsoft.com/office/drawing/2014/main" id="{F816B010-81EE-400A-9168-0055C1B8D65F}"/>
            </a:ext>
          </a:extLst>
        </xdr:cNvPr>
        <xdr:cNvSpPr txBox="1">
          <a:spLocks noChangeArrowheads="1"/>
        </xdr:cNvSpPr>
      </xdr:nvSpPr>
      <xdr:spPr bwMode="auto">
        <a:xfrm>
          <a:off x="6555468"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1827" name="Text Box 18">
          <a:extLst>
            <a:ext uri="{FF2B5EF4-FFF2-40B4-BE49-F238E27FC236}">
              <a16:creationId xmlns:a16="http://schemas.microsoft.com/office/drawing/2014/main" id="{2EDEA3EC-B002-49FA-AA97-E8144C0DE5CD}"/>
            </a:ext>
          </a:extLst>
        </xdr:cNvPr>
        <xdr:cNvSpPr txBox="1">
          <a:spLocks noChangeArrowheads="1"/>
        </xdr:cNvSpPr>
      </xdr:nvSpPr>
      <xdr:spPr bwMode="auto">
        <a:xfrm>
          <a:off x="6555468"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504825</xdr:rowOff>
    </xdr:from>
    <xdr:ext cx="95250" cy="213632"/>
    <xdr:sp macro="" textlink="">
      <xdr:nvSpPr>
        <xdr:cNvPr id="1828" name="Text Box 15">
          <a:extLst>
            <a:ext uri="{FF2B5EF4-FFF2-40B4-BE49-F238E27FC236}">
              <a16:creationId xmlns:a16="http://schemas.microsoft.com/office/drawing/2014/main" id="{5C677724-4C4D-442A-BDE7-3D52E144D3A4}"/>
            </a:ext>
          </a:extLst>
        </xdr:cNvPr>
        <xdr:cNvSpPr txBox="1">
          <a:spLocks noChangeArrowheads="1"/>
        </xdr:cNvSpPr>
      </xdr:nvSpPr>
      <xdr:spPr bwMode="auto">
        <a:xfrm>
          <a:off x="6555468" y="3800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1829" name="Text Box 16">
          <a:extLst>
            <a:ext uri="{FF2B5EF4-FFF2-40B4-BE49-F238E27FC236}">
              <a16:creationId xmlns:a16="http://schemas.microsoft.com/office/drawing/2014/main" id="{5617E29F-0171-4EC6-8624-2C9BF0CCE5F9}"/>
            </a:ext>
          </a:extLst>
        </xdr:cNvPr>
        <xdr:cNvSpPr txBox="1">
          <a:spLocks noChangeArrowheads="1"/>
        </xdr:cNvSpPr>
      </xdr:nvSpPr>
      <xdr:spPr bwMode="auto">
        <a:xfrm>
          <a:off x="939845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1830" name="Text Box 17">
          <a:extLst>
            <a:ext uri="{FF2B5EF4-FFF2-40B4-BE49-F238E27FC236}">
              <a16:creationId xmlns:a16="http://schemas.microsoft.com/office/drawing/2014/main" id="{30AC6176-8D3C-4993-91FA-7F674B4F5D58}"/>
            </a:ext>
          </a:extLst>
        </xdr:cNvPr>
        <xdr:cNvSpPr txBox="1">
          <a:spLocks noChangeArrowheads="1"/>
        </xdr:cNvSpPr>
      </xdr:nvSpPr>
      <xdr:spPr bwMode="auto">
        <a:xfrm>
          <a:off x="939845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1831" name="Text Box 18">
          <a:extLst>
            <a:ext uri="{FF2B5EF4-FFF2-40B4-BE49-F238E27FC236}">
              <a16:creationId xmlns:a16="http://schemas.microsoft.com/office/drawing/2014/main" id="{F282A092-0D5C-434F-AB9A-D0F6A5AE422B}"/>
            </a:ext>
          </a:extLst>
        </xdr:cNvPr>
        <xdr:cNvSpPr txBox="1">
          <a:spLocks noChangeArrowheads="1"/>
        </xdr:cNvSpPr>
      </xdr:nvSpPr>
      <xdr:spPr bwMode="auto">
        <a:xfrm>
          <a:off x="939845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1832" name="Text Box 19">
          <a:extLst>
            <a:ext uri="{FF2B5EF4-FFF2-40B4-BE49-F238E27FC236}">
              <a16:creationId xmlns:a16="http://schemas.microsoft.com/office/drawing/2014/main" id="{26C34814-E968-4C0D-A59A-52C315E5B288}"/>
            </a:ext>
          </a:extLst>
        </xdr:cNvPr>
        <xdr:cNvSpPr txBox="1">
          <a:spLocks noChangeArrowheads="1"/>
        </xdr:cNvSpPr>
      </xdr:nvSpPr>
      <xdr:spPr bwMode="auto">
        <a:xfrm>
          <a:off x="939845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1833" name="Text Box 16">
          <a:extLst>
            <a:ext uri="{FF2B5EF4-FFF2-40B4-BE49-F238E27FC236}">
              <a16:creationId xmlns:a16="http://schemas.microsoft.com/office/drawing/2014/main" id="{1CA347AC-77C1-41D6-8DE2-7467050F8C2F}"/>
            </a:ext>
          </a:extLst>
        </xdr:cNvPr>
        <xdr:cNvSpPr txBox="1">
          <a:spLocks noChangeArrowheads="1"/>
        </xdr:cNvSpPr>
      </xdr:nvSpPr>
      <xdr:spPr bwMode="auto">
        <a:xfrm>
          <a:off x="939845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1834" name="Text Box 17">
          <a:extLst>
            <a:ext uri="{FF2B5EF4-FFF2-40B4-BE49-F238E27FC236}">
              <a16:creationId xmlns:a16="http://schemas.microsoft.com/office/drawing/2014/main" id="{2EF2D593-AEAD-4D49-BDB4-B020ED93EB9F}"/>
            </a:ext>
          </a:extLst>
        </xdr:cNvPr>
        <xdr:cNvSpPr txBox="1">
          <a:spLocks noChangeArrowheads="1"/>
        </xdr:cNvSpPr>
      </xdr:nvSpPr>
      <xdr:spPr bwMode="auto">
        <a:xfrm>
          <a:off x="939845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1835" name="Text Box 18">
          <a:extLst>
            <a:ext uri="{FF2B5EF4-FFF2-40B4-BE49-F238E27FC236}">
              <a16:creationId xmlns:a16="http://schemas.microsoft.com/office/drawing/2014/main" id="{257632A9-0AD6-486D-8EC2-38CF44763872}"/>
            </a:ext>
          </a:extLst>
        </xdr:cNvPr>
        <xdr:cNvSpPr txBox="1">
          <a:spLocks noChangeArrowheads="1"/>
        </xdr:cNvSpPr>
      </xdr:nvSpPr>
      <xdr:spPr bwMode="auto">
        <a:xfrm>
          <a:off x="939845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1836" name="Text Box 19">
          <a:extLst>
            <a:ext uri="{FF2B5EF4-FFF2-40B4-BE49-F238E27FC236}">
              <a16:creationId xmlns:a16="http://schemas.microsoft.com/office/drawing/2014/main" id="{21A28007-17EB-4731-8B4F-CE4714C418CD}"/>
            </a:ext>
          </a:extLst>
        </xdr:cNvPr>
        <xdr:cNvSpPr txBox="1">
          <a:spLocks noChangeArrowheads="1"/>
        </xdr:cNvSpPr>
      </xdr:nvSpPr>
      <xdr:spPr bwMode="auto">
        <a:xfrm>
          <a:off x="9398454" y="361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1837" name="Text Box 16">
          <a:extLst>
            <a:ext uri="{FF2B5EF4-FFF2-40B4-BE49-F238E27FC236}">
              <a16:creationId xmlns:a16="http://schemas.microsoft.com/office/drawing/2014/main" id="{625A870C-2A4E-42E8-9062-64A15058E691}"/>
            </a:ext>
          </a:extLst>
        </xdr:cNvPr>
        <xdr:cNvSpPr txBox="1">
          <a:spLocks noChangeArrowheads="1"/>
        </xdr:cNvSpPr>
      </xdr:nvSpPr>
      <xdr:spPr bwMode="auto">
        <a:xfrm>
          <a:off x="371021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1838" name="Text Box 17">
          <a:extLst>
            <a:ext uri="{FF2B5EF4-FFF2-40B4-BE49-F238E27FC236}">
              <a16:creationId xmlns:a16="http://schemas.microsoft.com/office/drawing/2014/main" id="{819B1D2E-FFEB-4AA2-8756-20C0659CA30A}"/>
            </a:ext>
          </a:extLst>
        </xdr:cNvPr>
        <xdr:cNvSpPr txBox="1">
          <a:spLocks noChangeArrowheads="1"/>
        </xdr:cNvSpPr>
      </xdr:nvSpPr>
      <xdr:spPr bwMode="auto">
        <a:xfrm>
          <a:off x="371021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1839" name="Text Box 18">
          <a:extLst>
            <a:ext uri="{FF2B5EF4-FFF2-40B4-BE49-F238E27FC236}">
              <a16:creationId xmlns:a16="http://schemas.microsoft.com/office/drawing/2014/main" id="{1184BCA5-7F77-49F6-8C7A-DF8B1D7EAE44}"/>
            </a:ext>
          </a:extLst>
        </xdr:cNvPr>
        <xdr:cNvSpPr txBox="1">
          <a:spLocks noChangeArrowheads="1"/>
        </xdr:cNvSpPr>
      </xdr:nvSpPr>
      <xdr:spPr bwMode="auto">
        <a:xfrm>
          <a:off x="371021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1840" name="Text Box 19">
          <a:extLst>
            <a:ext uri="{FF2B5EF4-FFF2-40B4-BE49-F238E27FC236}">
              <a16:creationId xmlns:a16="http://schemas.microsoft.com/office/drawing/2014/main" id="{7CD7E2A4-65C2-4E7A-A76A-8FC5D4523C7F}"/>
            </a:ext>
          </a:extLst>
        </xdr:cNvPr>
        <xdr:cNvSpPr txBox="1">
          <a:spLocks noChangeArrowheads="1"/>
        </xdr:cNvSpPr>
      </xdr:nvSpPr>
      <xdr:spPr bwMode="auto">
        <a:xfrm>
          <a:off x="371021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1841" name="Text Box 16">
          <a:extLst>
            <a:ext uri="{FF2B5EF4-FFF2-40B4-BE49-F238E27FC236}">
              <a16:creationId xmlns:a16="http://schemas.microsoft.com/office/drawing/2014/main" id="{D0A0D499-0EFD-4261-BB03-B04F5BD7AA46}"/>
            </a:ext>
          </a:extLst>
        </xdr:cNvPr>
        <xdr:cNvSpPr txBox="1">
          <a:spLocks noChangeArrowheads="1"/>
        </xdr:cNvSpPr>
      </xdr:nvSpPr>
      <xdr:spPr bwMode="auto">
        <a:xfrm>
          <a:off x="6555468"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1842" name="Text Box 17">
          <a:extLst>
            <a:ext uri="{FF2B5EF4-FFF2-40B4-BE49-F238E27FC236}">
              <a16:creationId xmlns:a16="http://schemas.microsoft.com/office/drawing/2014/main" id="{EA471C9F-2671-42D0-9708-BD8473EA3139}"/>
            </a:ext>
          </a:extLst>
        </xdr:cNvPr>
        <xdr:cNvSpPr txBox="1">
          <a:spLocks noChangeArrowheads="1"/>
        </xdr:cNvSpPr>
      </xdr:nvSpPr>
      <xdr:spPr bwMode="auto">
        <a:xfrm>
          <a:off x="6555468"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1843" name="Text Box 18">
          <a:extLst>
            <a:ext uri="{FF2B5EF4-FFF2-40B4-BE49-F238E27FC236}">
              <a16:creationId xmlns:a16="http://schemas.microsoft.com/office/drawing/2014/main" id="{8D8D4D0A-2C19-4F68-99D9-7996622283CF}"/>
            </a:ext>
          </a:extLst>
        </xdr:cNvPr>
        <xdr:cNvSpPr txBox="1">
          <a:spLocks noChangeArrowheads="1"/>
        </xdr:cNvSpPr>
      </xdr:nvSpPr>
      <xdr:spPr bwMode="auto">
        <a:xfrm>
          <a:off x="6555468"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1844" name="Text Box 19">
          <a:extLst>
            <a:ext uri="{FF2B5EF4-FFF2-40B4-BE49-F238E27FC236}">
              <a16:creationId xmlns:a16="http://schemas.microsoft.com/office/drawing/2014/main" id="{58B55499-5B87-40BA-A969-9D246C978E7A}"/>
            </a:ext>
          </a:extLst>
        </xdr:cNvPr>
        <xdr:cNvSpPr txBox="1">
          <a:spLocks noChangeArrowheads="1"/>
        </xdr:cNvSpPr>
      </xdr:nvSpPr>
      <xdr:spPr bwMode="auto">
        <a:xfrm>
          <a:off x="6555468"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62</xdr:row>
      <xdr:rowOff>0</xdr:rowOff>
    </xdr:from>
    <xdr:ext cx="95250" cy="171450"/>
    <xdr:sp macro="" textlink="">
      <xdr:nvSpPr>
        <xdr:cNvPr id="1845" name="Text Box 16">
          <a:extLst>
            <a:ext uri="{FF2B5EF4-FFF2-40B4-BE49-F238E27FC236}">
              <a16:creationId xmlns:a16="http://schemas.microsoft.com/office/drawing/2014/main" id="{03250D8A-5B09-4615-81EC-6B9138FF6ECE}"/>
            </a:ext>
          </a:extLst>
        </xdr:cNvPr>
        <xdr:cNvSpPr txBox="1">
          <a:spLocks noChangeArrowheads="1"/>
        </xdr:cNvSpPr>
      </xdr:nvSpPr>
      <xdr:spPr bwMode="auto">
        <a:xfrm>
          <a:off x="15475857"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62</xdr:row>
      <xdr:rowOff>0</xdr:rowOff>
    </xdr:from>
    <xdr:ext cx="95250" cy="171450"/>
    <xdr:sp macro="" textlink="">
      <xdr:nvSpPr>
        <xdr:cNvPr id="1846" name="Text Box 17">
          <a:extLst>
            <a:ext uri="{FF2B5EF4-FFF2-40B4-BE49-F238E27FC236}">
              <a16:creationId xmlns:a16="http://schemas.microsoft.com/office/drawing/2014/main" id="{36C54DE8-A67A-4033-9369-B7966B3FCFB4}"/>
            </a:ext>
          </a:extLst>
        </xdr:cNvPr>
        <xdr:cNvSpPr txBox="1">
          <a:spLocks noChangeArrowheads="1"/>
        </xdr:cNvSpPr>
      </xdr:nvSpPr>
      <xdr:spPr bwMode="auto">
        <a:xfrm>
          <a:off x="15475857"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62</xdr:row>
      <xdr:rowOff>0</xdr:rowOff>
    </xdr:from>
    <xdr:ext cx="95250" cy="171450"/>
    <xdr:sp macro="" textlink="">
      <xdr:nvSpPr>
        <xdr:cNvPr id="1847" name="Text Box 18">
          <a:extLst>
            <a:ext uri="{FF2B5EF4-FFF2-40B4-BE49-F238E27FC236}">
              <a16:creationId xmlns:a16="http://schemas.microsoft.com/office/drawing/2014/main" id="{F23F1E24-67B9-4FF9-B1CD-B288FA3B6BE5}"/>
            </a:ext>
          </a:extLst>
        </xdr:cNvPr>
        <xdr:cNvSpPr txBox="1">
          <a:spLocks noChangeArrowheads="1"/>
        </xdr:cNvSpPr>
      </xdr:nvSpPr>
      <xdr:spPr bwMode="auto">
        <a:xfrm>
          <a:off x="15475857"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62</xdr:row>
      <xdr:rowOff>0</xdr:rowOff>
    </xdr:from>
    <xdr:ext cx="95250" cy="171450"/>
    <xdr:sp macro="" textlink="">
      <xdr:nvSpPr>
        <xdr:cNvPr id="1848" name="Text Box 19">
          <a:extLst>
            <a:ext uri="{FF2B5EF4-FFF2-40B4-BE49-F238E27FC236}">
              <a16:creationId xmlns:a16="http://schemas.microsoft.com/office/drawing/2014/main" id="{DDC36C39-4A97-4F28-B099-5364C9D1C299}"/>
            </a:ext>
          </a:extLst>
        </xdr:cNvPr>
        <xdr:cNvSpPr txBox="1">
          <a:spLocks noChangeArrowheads="1"/>
        </xdr:cNvSpPr>
      </xdr:nvSpPr>
      <xdr:spPr bwMode="auto">
        <a:xfrm>
          <a:off x="15475857"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61</xdr:row>
      <xdr:rowOff>504825</xdr:rowOff>
    </xdr:from>
    <xdr:ext cx="95250" cy="444014"/>
    <xdr:sp macro="" textlink="">
      <xdr:nvSpPr>
        <xdr:cNvPr id="1849" name="Text Box 15">
          <a:extLst>
            <a:ext uri="{FF2B5EF4-FFF2-40B4-BE49-F238E27FC236}">
              <a16:creationId xmlns:a16="http://schemas.microsoft.com/office/drawing/2014/main" id="{0387410B-1776-45CE-B189-BDE22E60B243}"/>
            </a:ext>
          </a:extLst>
        </xdr:cNvPr>
        <xdr:cNvSpPr txBox="1">
          <a:spLocks noChangeArrowheads="1"/>
        </xdr:cNvSpPr>
      </xdr:nvSpPr>
      <xdr:spPr bwMode="auto">
        <a:xfrm>
          <a:off x="3710214" y="4156982"/>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1850" name="Text Box 16">
          <a:extLst>
            <a:ext uri="{FF2B5EF4-FFF2-40B4-BE49-F238E27FC236}">
              <a16:creationId xmlns:a16="http://schemas.microsoft.com/office/drawing/2014/main" id="{E9CFBF40-AA0A-427C-B829-1289B554E917}"/>
            </a:ext>
          </a:extLst>
        </xdr:cNvPr>
        <xdr:cNvSpPr txBox="1">
          <a:spLocks noChangeArrowheads="1"/>
        </xdr:cNvSpPr>
      </xdr:nvSpPr>
      <xdr:spPr bwMode="auto">
        <a:xfrm>
          <a:off x="371021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1851" name="Text Box 17">
          <a:extLst>
            <a:ext uri="{FF2B5EF4-FFF2-40B4-BE49-F238E27FC236}">
              <a16:creationId xmlns:a16="http://schemas.microsoft.com/office/drawing/2014/main" id="{EEFA962F-88B2-4A49-AF6B-515196B94A82}"/>
            </a:ext>
          </a:extLst>
        </xdr:cNvPr>
        <xdr:cNvSpPr txBox="1">
          <a:spLocks noChangeArrowheads="1"/>
        </xdr:cNvSpPr>
      </xdr:nvSpPr>
      <xdr:spPr bwMode="auto">
        <a:xfrm>
          <a:off x="371021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1852" name="Text Box 18">
          <a:extLst>
            <a:ext uri="{FF2B5EF4-FFF2-40B4-BE49-F238E27FC236}">
              <a16:creationId xmlns:a16="http://schemas.microsoft.com/office/drawing/2014/main" id="{7CA07C70-023F-4997-978C-FD927BC08CFB}"/>
            </a:ext>
          </a:extLst>
        </xdr:cNvPr>
        <xdr:cNvSpPr txBox="1">
          <a:spLocks noChangeArrowheads="1"/>
        </xdr:cNvSpPr>
      </xdr:nvSpPr>
      <xdr:spPr bwMode="auto">
        <a:xfrm>
          <a:off x="371021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1853" name="Text Box 19">
          <a:extLst>
            <a:ext uri="{FF2B5EF4-FFF2-40B4-BE49-F238E27FC236}">
              <a16:creationId xmlns:a16="http://schemas.microsoft.com/office/drawing/2014/main" id="{17E031E2-4FD9-4761-9BEC-6292C3B8DC11}"/>
            </a:ext>
          </a:extLst>
        </xdr:cNvPr>
        <xdr:cNvSpPr txBox="1">
          <a:spLocks noChangeArrowheads="1"/>
        </xdr:cNvSpPr>
      </xdr:nvSpPr>
      <xdr:spPr bwMode="auto">
        <a:xfrm>
          <a:off x="371021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61</xdr:row>
      <xdr:rowOff>504825</xdr:rowOff>
    </xdr:from>
    <xdr:ext cx="95250" cy="442269"/>
    <xdr:sp macro="" textlink="">
      <xdr:nvSpPr>
        <xdr:cNvPr id="1854" name="Text Box 15">
          <a:extLst>
            <a:ext uri="{FF2B5EF4-FFF2-40B4-BE49-F238E27FC236}">
              <a16:creationId xmlns:a16="http://schemas.microsoft.com/office/drawing/2014/main" id="{29CD5C22-3C11-4BDC-8581-02C3209DC1E4}"/>
            </a:ext>
          </a:extLst>
        </xdr:cNvPr>
        <xdr:cNvSpPr txBox="1">
          <a:spLocks noChangeArrowheads="1"/>
        </xdr:cNvSpPr>
      </xdr:nvSpPr>
      <xdr:spPr bwMode="auto">
        <a:xfrm>
          <a:off x="6555468" y="41569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1855" name="Text Box 16">
          <a:extLst>
            <a:ext uri="{FF2B5EF4-FFF2-40B4-BE49-F238E27FC236}">
              <a16:creationId xmlns:a16="http://schemas.microsoft.com/office/drawing/2014/main" id="{C2F4018C-B285-474B-A632-DBC382ED2897}"/>
            </a:ext>
          </a:extLst>
        </xdr:cNvPr>
        <xdr:cNvSpPr txBox="1">
          <a:spLocks noChangeArrowheads="1"/>
        </xdr:cNvSpPr>
      </xdr:nvSpPr>
      <xdr:spPr bwMode="auto">
        <a:xfrm>
          <a:off x="6555468"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1856" name="Text Box 17">
          <a:extLst>
            <a:ext uri="{FF2B5EF4-FFF2-40B4-BE49-F238E27FC236}">
              <a16:creationId xmlns:a16="http://schemas.microsoft.com/office/drawing/2014/main" id="{7D3C0022-0A23-492B-8842-653D41699786}"/>
            </a:ext>
          </a:extLst>
        </xdr:cNvPr>
        <xdr:cNvSpPr txBox="1">
          <a:spLocks noChangeArrowheads="1"/>
        </xdr:cNvSpPr>
      </xdr:nvSpPr>
      <xdr:spPr bwMode="auto">
        <a:xfrm>
          <a:off x="6555468"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1857" name="Text Box 18">
          <a:extLst>
            <a:ext uri="{FF2B5EF4-FFF2-40B4-BE49-F238E27FC236}">
              <a16:creationId xmlns:a16="http://schemas.microsoft.com/office/drawing/2014/main" id="{B1B4CBED-A57E-4391-8CD9-CF518AD5F7C7}"/>
            </a:ext>
          </a:extLst>
        </xdr:cNvPr>
        <xdr:cNvSpPr txBox="1">
          <a:spLocks noChangeArrowheads="1"/>
        </xdr:cNvSpPr>
      </xdr:nvSpPr>
      <xdr:spPr bwMode="auto">
        <a:xfrm>
          <a:off x="6555468"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1858" name="Text Box 16">
          <a:extLst>
            <a:ext uri="{FF2B5EF4-FFF2-40B4-BE49-F238E27FC236}">
              <a16:creationId xmlns:a16="http://schemas.microsoft.com/office/drawing/2014/main" id="{75E0240A-9540-40A3-9C10-6A39026388A6}"/>
            </a:ext>
          </a:extLst>
        </xdr:cNvPr>
        <xdr:cNvSpPr txBox="1">
          <a:spLocks noChangeArrowheads="1"/>
        </xdr:cNvSpPr>
      </xdr:nvSpPr>
      <xdr:spPr bwMode="auto">
        <a:xfrm>
          <a:off x="939845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1859" name="Text Box 17">
          <a:extLst>
            <a:ext uri="{FF2B5EF4-FFF2-40B4-BE49-F238E27FC236}">
              <a16:creationId xmlns:a16="http://schemas.microsoft.com/office/drawing/2014/main" id="{B1ACE4E5-B682-4B65-BD8F-14FCDE5EF5C0}"/>
            </a:ext>
          </a:extLst>
        </xdr:cNvPr>
        <xdr:cNvSpPr txBox="1">
          <a:spLocks noChangeArrowheads="1"/>
        </xdr:cNvSpPr>
      </xdr:nvSpPr>
      <xdr:spPr bwMode="auto">
        <a:xfrm>
          <a:off x="939845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1860" name="Text Box 18">
          <a:extLst>
            <a:ext uri="{FF2B5EF4-FFF2-40B4-BE49-F238E27FC236}">
              <a16:creationId xmlns:a16="http://schemas.microsoft.com/office/drawing/2014/main" id="{A16113D2-0626-4C31-8087-9B3A01715621}"/>
            </a:ext>
          </a:extLst>
        </xdr:cNvPr>
        <xdr:cNvSpPr txBox="1">
          <a:spLocks noChangeArrowheads="1"/>
        </xdr:cNvSpPr>
      </xdr:nvSpPr>
      <xdr:spPr bwMode="auto">
        <a:xfrm>
          <a:off x="939845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1861" name="Text Box 19">
          <a:extLst>
            <a:ext uri="{FF2B5EF4-FFF2-40B4-BE49-F238E27FC236}">
              <a16:creationId xmlns:a16="http://schemas.microsoft.com/office/drawing/2014/main" id="{79B9E6C9-F4D1-4474-BE99-2F88BAEFB47A}"/>
            </a:ext>
          </a:extLst>
        </xdr:cNvPr>
        <xdr:cNvSpPr txBox="1">
          <a:spLocks noChangeArrowheads="1"/>
        </xdr:cNvSpPr>
      </xdr:nvSpPr>
      <xdr:spPr bwMode="auto">
        <a:xfrm>
          <a:off x="939845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1862" name="Text Box 16">
          <a:extLst>
            <a:ext uri="{FF2B5EF4-FFF2-40B4-BE49-F238E27FC236}">
              <a16:creationId xmlns:a16="http://schemas.microsoft.com/office/drawing/2014/main" id="{5382D9EB-2274-4A1E-9E2B-C1DA5E5C5145}"/>
            </a:ext>
          </a:extLst>
        </xdr:cNvPr>
        <xdr:cNvSpPr txBox="1">
          <a:spLocks noChangeArrowheads="1"/>
        </xdr:cNvSpPr>
      </xdr:nvSpPr>
      <xdr:spPr bwMode="auto">
        <a:xfrm>
          <a:off x="939845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1863" name="Text Box 17">
          <a:extLst>
            <a:ext uri="{FF2B5EF4-FFF2-40B4-BE49-F238E27FC236}">
              <a16:creationId xmlns:a16="http://schemas.microsoft.com/office/drawing/2014/main" id="{58063064-5179-4C8E-BEE8-ACD4C81AC74F}"/>
            </a:ext>
          </a:extLst>
        </xdr:cNvPr>
        <xdr:cNvSpPr txBox="1">
          <a:spLocks noChangeArrowheads="1"/>
        </xdr:cNvSpPr>
      </xdr:nvSpPr>
      <xdr:spPr bwMode="auto">
        <a:xfrm>
          <a:off x="939845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1864" name="Text Box 18">
          <a:extLst>
            <a:ext uri="{FF2B5EF4-FFF2-40B4-BE49-F238E27FC236}">
              <a16:creationId xmlns:a16="http://schemas.microsoft.com/office/drawing/2014/main" id="{E12E8AF1-09D1-4393-A28A-8A0B17C2381A}"/>
            </a:ext>
          </a:extLst>
        </xdr:cNvPr>
        <xdr:cNvSpPr txBox="1">
          <a:spLocks noChangeArrowheads="1"/>
        </xdr:cNvSpPr>
      </xdr:nvSpPr>
      <xdr:spPr bwMode="auto">
        <a:xfrm>
          <a:off x="939845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1865" name="Text Box 19">
          <a:extLst>
            <a:ext uri="{FF2B5EF4-FFF2-40B4-BE49-F238E27FC236}">
              <a16:creationId xmlns:a16="http://schemas.microsoft.com/office/drawing/2014/main" id="{6798C4CC-5247-4F18-9E57-E45C161945DC}"/>
            </a:ext>
          </a:extLst>
        </xdr:cNvPr>
        <xdr:cNvSpPr txBox="1">
          <a:spLocks noChangeArrowheads="1"/>
        </xdr:cNvSpPr>
      </xdr:nvSpPr>
      <xdr:spPr bwMode="auto">
        <a:xfrm>
          <a:off x="9398454" y="41637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504825</xdr:rowOff>
    </xdr:from>
    <xdr:ext cx="95250" cy="448496"/>
    <xdr:sp macro="" textlink="">
      <xdr:nvSpPr>
        <xdr:cNvPr id="1866" name="Text Box 15">
          <a:extLst>
            <a:ext uri="{FF2B5EF4-FFF2-40B4-BE49-F238E27FC236}">
              <a16:creationId xmlns:a16="http://schemas.microsoft.com/office/drawing/2014/main" id="{CDF59E90-AE64-4426-BCCD-FB3527B96E7C}"/>
            </a:ext>
          </a:extLst>
        </xdr:cNvPr>
        <xdr:cNvSpPr txBox="1">
          <a:spLocks noChangeArrowheads="1"/>
        </xdr:cNvSpPr>
      </xdr:nvSpPr>
      <xdr:spPr bwMode="auto">
        <a:xfrm>
          <a:off x="3710214" y="4344761"/>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504825</xdr:rowOff>
    </xdr:from>
    <xdr:ext cx="95250" cy="442269"/>
    <xdr:sp macro="" textlink="">
      <xdr:nvSpPr>
        <xdr:cNvPr id="1867" name="Text Box 15">
          <a:extLst>
            <a:ext uri="{FF2B5EF4-FFF2-40B4-BE49-F238E27FC236}">
              <a16:creationId xmlns:a16="http://schemas.microsoft.com/office/drawing/2014/main" id="{9DF06C2B-A65D-45A6-8EB1-6CA44DB1867F}"/>
            </a:ext>
          </a:extLst>
        </xdr:cNvPr>
        <xdr:cNvSpPr txBox="1">
          <a:spLocks noChangeArrowheads="1"/>
        </xdr:cNvSpPr>
      </xdr:nvSpPr>
      <xdr:spPr bwMode="auto">
        <a:xfrm>
          <a:off x="6555468" y="43447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62</xdr:row>
      <xdr:rowOff>504825</xdr:rowOff>
    </xdr:from>
    <xdr:ext cx="95250" cy="442269"/>
    <xdr:sp macro="" textlink="">
      <xdr:nvSpPr>
        <xdr:cNvPr id="1868" name="Text Box 15">
          <a:extLst>
            <a:ext uri="{FF2B5EF4-FFF2-40B4-BE49-F238E27FC236}">
              <a16:creationId xmlns:a16="http://schemas.microsoft.com/office/drawing/2014/main" id="{38DF6D67-69A9-4727-B63E-2BD20A17E594}"/>
            </a:ext>
          </a:extLst>
        </xdr:cNvPr>
        <xdr:cNvSpPr txBox="1">
          <a:spLocks noChangeArrowheads="1"/>
        </xdr:cNvSpPr>
      </xdr:nvSpPr>
      <xdr:spPr bwMode="auto">
        <a:xfrm>
          <a:off x="15475857" y="434476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504825</xdr:rowOff>
    </xdr:from>
    <xdr:ext cx="95250" cy="213632"/>
    <xdr:sp macro="" textlink="">
      <xdr:nvSpPr>
        <xdr:cNvPr id="1869" name="Text Box 15">
          <a:extLst>
            <a:ext uri="{FF2B5EF4-FFF2-40B4-BE49-F238E27FC236}">
              <a16:creationId xmlns:a16="http://schemas.microsoft.com/office/drawing/2014/main" id="{25EDF7F4-9402-44DB-BFFB-D957B152C245}"/>
            </a:ext>
          </a:extLst>
        </xdr:cNvPr>
        <xdr:cNvSpPr txBox="1">
          <a:spLocks noChangeArrowheads="1"/>
        </xdr:cNvSpPr>
      </xdr:nvSpPr>
      <xdr:spPr bwMode="auto">
        <a:xfrm>
          <a:off x="3710214" y="43447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504825</xdr:rowOff>
    </xdr:from>
    <xdr:ext cx="95250" cy="444331"/>
    <xdr:sp macro="" textlink="">
      <xdr:nvSpPr>
        <xdr:cNvPr id="1870" name="Text Box 15">
          <a:extLst>
            <a:ext uri="{FF2B5EF4-FFF2-40B4-BE49-F238E27FC236}">
              <a16:creationId xmlns:a16="http://schemas.microsoft.com/office/drawing/2014/main" id="{CB9A1084-C443-4413-AB5A-2A5207177EAB}"/>
            </a:ext>
          </a:extLst>
        </xdr:cNvPr>
        <xdr:cNvSpPr txBox="1">
          <a:spLocks noChangeArrowheads="1"/>
        </xdr:cNvSpPr>
      </xdr:nvSpPr>
      <xdr:spPr bwMode="auto">
        <a:xfrm>
          <a:off x="3710214" y="434476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504825</xdr:rowOff>
    </xdr:from>
    <xdr:ext cx="95250" cy="213632"/>
    <xdr:sp macro="" textlink="">
      <xdr:nvSpPr>
        <xdr:cNvPr id="1871" name="Text Box 15">
          <a:extLst>
            <a:ext uri="{FF2B5EF4-FFF2-40B4-BE49-F238E27FC236}">
              <a16:creationId xmlns:a16="http://schemas.microsoft.com/office/drawing/2014/main" id="{AA61C4C6-AB6C-46DB-9759-AAE9682B1B4E}"/>
            </a:ext>
          </a:extLst>
        </xdr:cNvPr>
        <xdr:cNvSpPr txBox="1">
          <a:spLocks noChangeArrowheads="1"/>
        </xdr:cNvSpPr>
      </xdr:nvSpPr>
      <xdr:spPr bwMode="auto">
        <a:xfrm>
          <a:off x="6555468" y="434476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1872" name="Text Box 16">
          <a:extLst>
            <a:ext uri="{FF2B5EF4-FFF2-40B4-BE49-F238E27FC236}">
              <a16:creationId xmlns:a16="http://schemas.microsoft.com/office/drawing/2014/main" id="{6582CA50-CCDB-4A1B-BC30-78CDAFB35D72}"/>
            </a:ext>
          </a:extLst>
        </xdr:cNvPr>
        <xdr:cNvSpPr txBox="1">
          <a:spLocks noChangeArrowheads="1"/>
        </xdr:cNvSpPr>
      </xdr:nvSpPr>
      <xdr:spPr bwMode="auto">
        <a:xfrm>
          <a:off x="371021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1873" name="Text Box 17">
          <a:extLst>
            <a:ext uri="{FF2B5EF4-FFF2-40B4-BE49-F238E27FC236}">
              <a16:creationId xmlns:a16="http://schemas.microsoft.com/office/drawing/2014/main" id="{0ABF53AE-9F07-4A0F-8259-76BC61FAE286}"/>
            </a:ext>
          </a:extLst>
        </xdr:cNvPr>
        <xdr:cNvSpPr txBox="1">
          <a:spLocks noChangeArrowheads="1"/>
        </xdr:cNvSpPr>
      </xdr:nvSpPr>
      <xdr:spPr bwMode="auto">
        <a:xfrm>
          <a:off x="371021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1874" name="Text Box 18">
          <a:extLst>
            <a:ext uri="{FF2B5EF4-FFF2-40B4-BE49-F238E27FC236}">
              <a16:creationId xmlns:a16="http://schemas.microsoft.com/office/drawing/2014/main" id="{966978D0-283C-4F72-A5B2-9398B47007DA}"/>
            </a:ext>
          </a:extLst>
        </xdr:cNvPr>
        <xdr:cNvSpPr txBox="1">
          <a:spLocks noChangeArrowheads="1"/>
        </xdr:cNvSpPr>
      </xdr:nvSpPr>
      <xdr:spPr bwMode="auto">
        <a:xfrm>
          <a:off x="371021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1875" name="Text Box 19">
          <a:extLst>
            <a:ext uri="{FF2B5EF4-FFF2-40B4-BE49-F238E27FC236}">
              <a16:creationId xmlns:a16="http://schemas.microsoft.com/office/drawing/2014/main" id="{95EFFF15-1D42-4322-BDDD-4C055599BC19}"/>
            </a:ext>
          </a:extLst>
        </xdr:cNvPr>
        <xdr:cNvSpPr txBox="1">
          <a:spLocks noChangeArrowheads="1"/>
        </xdr:cNvSpPr>
      </xdr:nvSpPr>
      <xdr:spPr bwMode="auto">
        <a:xfrm>
          <a:off x="371021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1876" name="Text Box 16">
          <a:extLst>
            <a:ext uri="{FF2B5EF4-FFF2-40B4-BE49-F238E27FC236}">
              <a16:creationId xmlns:a16="http://schemas.microsoft.com/office/drawing/2014/main" id="{C06A0F7A-A56A-4BDB-8B55-2D31D55F1B8D}"/>
            </a:ext>
          </a:extLst>
        </xdr:cNvPr>
        <xdr:cNvSpPr txBox="1">
          <a:spLocks noChangeArrowheads="1"/>
        </xdr:cNvSpPr>
      </xdr:nvSpPr>
      <xdr:spPr bwMode="auto">
        <a:xfrm>
          <a:off x="6555468"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1877" name="Text Box 17">
          <a:extLst>
            <a:ext uri="{FF2B5EF4-FFF2-40B4-BE49-F238E27FC236}">
              <a16:creationId xmlns:a16="http://schemas.microsoft.com/office/drawing/2014/main" id="{296B18BB-1FA6-49CA-BB89-CDA9D4B35C54}"/>
            </a:ext>
          </a:extLst>
        </xdr:cNvPr>
        <xdr:cNvSpPr txBox="1">
          <a:spLocks noChangeArrowheads="1"/>
        </xdr:cNvSpPr>
      </xdr:nvSpPr>
      <xdr:spPr bwMode="auto">
        <a:xfrm>
          <a:off x="6555468"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1878" name="Text Box 18">
          <a:extLst>
            <a:ext uri="{FF2B5EF4-FFF2-40B4-BE49-F238E27FC236}">
              <a16:creationId xmlns:a16="http://schemas.microsoft.com/office/drawing/2014/main" id="{9CFFB093-3A42-42A3-9528-7D5484BEE2C0}"/>
            </a:ext>
          </a:extLst>
        </xdr:cNvPr>
        <xdr:cNvSpPr txBox="1">
          <a:spLocks noChangeArrowheads="1"/>
        </xdr:cNvSpPr>
      </xdr:nvSpPr>
      <xdr:spPr bwMode="auto">
        <a:xfrm>
          <a:off x="6555468"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1879" name="Text Box 19">
          <a:extLst>
            <a:ext uri="{FF2B5EF4-FFF2-40B4-BE49-F238E27FC236}">
              <a16:creationId xmlns:a16="http://schemas.microsoft.com/office/drawing/2014/main" id="{E20FD932-7EF3-446C-BB3A-D16E565460B5}"/>
            </a:ext>
          </a:extLst>
        </xdr:cNvPr>
        <xdr:cNvSpPr txBox="1">
          <a:spLocks noChangeArrowheads="1"/>
        </xdr:cNvSpPr>
      </xdr:nvSpPr>
      <xdr:spPr bwMode="auto">
        <a:xfrm>
          <a:off x="6555468"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66</xdr:row>
      <xdr:rowOff>0</xdr:rowOff>
    </xdr:from>
    <xdr:ext cx="95250" cy="171450"/>
    <xdr:sp macro="" textlink="">
      <xdr:nvSpPr>
        <xdr:cNvPr id="1880" name="Text Box 16">
          <a:extLst>
            <a:ext uri="{FF2B5EF4-FFF2-40B4-BE49-F238E27FC236}">
              <a16:creationId xmlns:a16="http://schemas.microsoft.com/office/drawing/2014/main" id="{5E3F01A0-B622-45EA-813F-7D07CF435596}"/>
            </a:ext>
          </a:extLst>
        </xdr:cNvPr>
        <xdr:cNvSpPr txBox="1">
          <a:spLocks noChangeArrowheads="1"/>
        </xdr:cNvSpPr>
      </xdr:nvSpPr>
      <xdr:spPr bwMode="auto">
        <a:xfrm>
          <a:off x="15475857"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66</xdr:row>
      <xdr:rowOff>0</xdr:rowOff>
    </xdr:from>
    <xdr:ext cx="95250" cy="171450"/>
    <xdr:sp macro="" textlink="">
      <xdr:nvSpPr>
        <xdr:cNvPr id="1881" name="Text Box 17">
          <a:extLst>
            <a:ext uri="{FF2B5EF4-FFF2-40B4-BE49-F238E27FC236}">
              <a16:creationId xmlns:a16="http://schemas.microsoft.com/office/drawing/2014/main" id="{EAC508B6-0F49-4577-A455-120D87753F09}"/>
            </a:ext>
          </a:extLst>
        </xdr:cNvPr>
        <xdr:cNvSpPr txBox="1">
          <a:spLocks noChangeArrowheads="1"/>
        </xdr:cNvSpPr>
      </xdr:nvSpPr>
      <xdr:spPr bwMode="auto">
        <a:xfrm>
          <a:off x="15475857"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66</xdr:row>
      <xdr:rowOff>0</xdr:rowOff>
    </xdr:from>
    <xdr:ext cx="95250" cy="171450"/>
    <xdr:sp macro="" textlink="">
      <xdr:nvSpPr>
        <xdr:cNvPr id="1882" name="Text Box 18">
          <a:extLst>
            <a:ext uri="{FF2B5EF4-FFF2-40B4-BE49-F238E27FC236}">
              <a16:creationId xmlns:a16="http://schemas.microsoft.com/office/drawing/2014/main" id="{07924C26-72E8-4157-9C5B-D32DCC2B4376}"/>
            </a:ext>
          </a:extLst>
        </xdr:cNvPr>
        <xdr:cNvSpPr txBox="1">
          <a:spLocks noChangeArrowheads="1"/>
        </xdr:cNvSpPr>
      </xdr:nvSpPr>
      <xdr:spPr bwMode="auto">
        <a:xfrm>
          <a:off x="15475857"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66</xdr:row>
      <xdr:rowOff>0</xdr:rowOff>
    </xdr:from>
    <xdr:ext cx="95250" cy="171450"/>
    <xdr:sp macro="" textlink="">
      <xdr:nvSpPr>
        <xdr:cNvPr id="1883" name="Text Box 19">
          <a:extLst>
            <a:ext uri="{FF2B5EF4-FFF2-40B4-BE49-F238E27FC236}">
              <a16:creationId xmlns:a16="http://schemas.microsoft.com/office/drawing/2014/main" id="{76B2AAD9-EC2F-4836-BEEB-3E8FBF784E4E}"/>
            </a:ext>
          </a:extLst>
        </xdr:cNvPr>
        <xdr:cNvSpPr txBox="1">
          <a:spLocks noChangeArrowheads="1"/>
        </xdr:cNvSpPr>
      </xdr:nvSpPr>
      <xdr:spPr bwMode="auto">
        <a:xfrm>
          <a:off x="15475857"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65</xdr:row>
      <xdr:rowOff>504825</xdr:rowOff>
    </xdr:from>
    <xdr:ext cx="95250" cy="444014"/>
    <xdr:sp macro="" textlink="">
      <xdr:nvSpPr>
        <xdr:cNvPr id="1884" name="Text Box 15">
          <a:extLst>
            <a:ext uri="{FF2B5EF4-FFF2-40B4-BE49-F238E27FC236}">
              <a16:creationId xmlns:a16="http://schemas.microsoft.com/office/drawing/2014/main" id="{AC99B156-5523-4F27-9752-1EE9134ECCE7}"/>
            </a:ext>
          </a:extLst>
        </xdr:cNvPr>
        <xdr:cNvSpPr txBox="1">
          <a:spLocks noChangeArrowheads="1"/>
        </xdr:cNvSpPr>
      </xdr:nvSpPr>
      <xdr:spPr bwMode="auto">
        <a:xfrm>
          <a:off x="3710214" y="4701268"/>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1885" name="Text Box 16">
          <a:extLst>
            <a:ext uri="{FF2B5EF4-FFF2-40B4-BE49-F238E27FC236}">
              <a16:creationId xmlns:a16="http://schemas.microsoft.com/office/drawing/2014/main" id="{77D98DB6-129F-4016-B28A-9D741FFA1837}"/>
            </a:ext>
          </a:extLst>
        </xdr:cNvPr>
        <xdr:cNvSpPr txBox="1">
          <a:spLocks noChangeArrowheads="1"/>
        </xdr:cNvSpPr>
      </xdr:nvSpPr>
      <xdr:spPr bwMode="auto">
        <a:xfrm>
          <a:off x="371021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1886" name="Text Box 17">
          <a:extLst>
            <a:ext uri="{FF2B5EF4-FFF2-40B4-BE49-F238E27FC236}">
              <a16:creationId xmlns:a16="http://schemas.microsoft.com/office/drawing/2014/main" id="{AF59F120-E6AD-41B6-B8D9-896EEEF47CE6}"/>
            </a:ext>
          </a:extLst>
        </xdr:cNvPr>
        <xdr:cNvSpPr txBox="1">
          <a:spLocks noChangeArrowheads="1"/>
        </xdr:cNvSpPr>
      </xdr:nvSpPr>
      <xdr:spPr bwMode="auto">
        <a:xfrm>
          <a:off x="371021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1887" name="Text Box 18">
          <a:extLst>
            <a:ext uri="{FF2B5EF4-FFF2-40B4-BE49-F238E27FC236}">
              <a16:creationId xmlns:a16="http://schemas.microsoft.com/office/drawing/2014/main" id="{009714FF-FBD6-4514-A772-1CC03622B127}"/>
            </a:ext>
          </a:extLst>
        </xdr:cNvPr>
        <xdr:cNvSpPr txBox="1">
          <a:spLocks noChangeArrowheads="1"/>
        </xdr:cNvSpPr>
      </xdr:nvSpPr>
      <xdr:spPr bwMode="auto">
        <a:xfrm>
          <a:off x="371021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1888" name="Text Box 19">
          <a:extLst>
            <a:ext uri="{FF2B5EF4-FFF2-40B4-BE49-F238E27FC236}">
              <a16:creationId xmlns:a16="http://schemas.microsoft.com/office/drawing/2014/main" id="{F7721E4E-A3CF-402A-B55F-BF3EE56BE4AE}"/>
            </a:ext>
          </a:extLst>
        </xdr:cNvPr>
        <xdr:cNvSpPr txBox="1">
          <a:spLocks noChangeArrowheads="1"/>
        </xdr:cNvSpPr>
      </xdr:nvSpPr>
      <xdr:spPr bwMode="auto">
        <a:xfrm>
          <a:off x="371021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65</xdr:row>
      <xdr:rowOff>504825</xdr:rowOff>
    </xdr:from>
    <xdr:ext cx="95250" cy="442269"/>
    <xdr:sp macro="" textlink="">
      <xdr:nvSpPr>
        <xdr:cNvPr id="1889" name="Text Box 15">
          <a:extLst>
            <a:ext uri="{FF2B5EF4-FFF2-40B4-BE49-F238E27FC236}">
              <a16:creationId xmlns:a16="http://schemas.microsoft.com/office/drawing/2014/main" id="{5CACDF17-2FAC-4016-A51B-B895EE6893A7}"/>
            </a:ext>
          </a:extLst>
        </xdr:cNvPr>
        <xdr:cNvSpPr txBox="1">
          <a:spLocks noChangeArrowheads="1"/>
        </xdr:cNvSpPr>
      </xdr:nvSpPr>
      <xdr:spPr bwMode="auto">
        <a:xfrm>
          <a:off x="6555468" y="47012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1890" name="Text Box 16">
          <a:extLst>
            <a:ext uri="{FF2B5EF4-FFF2-40B4-BE49-F238E27FC236}">
              <a16:creationId xmlns:a16="http://schemas.microsoft.com/office/drawing/2014/main" id="{85A9FE47-EAAA-4BD9-B71C-43A13B66C209}"/>
            </a:ext>
          </a:extLst>
        </xdr:cNvPr>
        <xdr:cNvSpPr txBox="1">
          <a:spLocks noChangeArrowheads="1"/>
        </xdr:cNvSpPr>
      </xdr:nvSpPr>
      <xdr:spPr bwMode="auto">
        <a:xfrm>
          <a:off x="6555468"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1891" name="Text Box 17">
          <a:extLst>
            <a:ext uri="{FF2B5EF4-FFF2-40B4-BE49-F238E27FC236}">
              <a16:creationId xmlns:a16="http://schemas.microsoft.com/office/drawing/2014/main" id="{9B6EAD3C-73E6-4D29-8A27-3D59E3DA46FC}"/>
            </a:ext>
          </a:extLst>
        </xdr:cNvPr>
        <xdr:cNvSpPr txBox="1">
          <a:spLocks noChangeArrowheads="1"/>
        </xdr:cNvSpPr>
      </xdr:nvSpPr>
      <xdr:spPr bwMode="auto">
        <a:xfrm>
          <a:off x="6555468"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1892" name="Text Box 18">
          <a:extLst>
            <a:ext uri="{FF2B5EF4-FFF2-40B4-BE49-F238E27FC236}">
              <a16:creationId xmlns:a16="http://schemas.microsoft.com/office/drawing/2014/main" id="{807AC296-732E-45A6-BDC6-5DFC7679B15B}"/>
            </a:ext>
          </a:extLst>
        </xdr:cNvPr>
        <xdr:cNvSpPr txBox="1">
          <a:spLocks noChangeArrowheads="1"/>
        </xdr:cNvSpPr>
      </xdr:nvSpPr>
      <xdr:spPr bwMode="auto">
        <a:xfrm>
          <a:off x="6555468"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1893" name="Text Box 16">
          <a:extLst>
            <a:ext uri="{FF2B5EF4-FFF2-40B4-BE49-F238E27FC236}">
              <a16:creationId xmlns:a16="http://schemas.microsoft.com/office/drawing/2014/main" id="{4495C48A-E6EA-4499-9156-4C97D2671517}"/>
            </a:ext>
          </a:extLst>
        </xdr:cNvPr>
        <xdr:cNvSpPr txBox="1">
          <a:spLocks noChangeArrowheads="1"/>
        </xdr:cNvSpPr>
      </xdr:nvSpPr>
      <xdr:spPr bwMode="auto">
        <a:xfrm>
          <a:off x="939845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1894" name="Text Box 17">
          <a:extLst>
            <a:ext uri="{FF2B5EF4-FFF2-40B4-BE49-F238E27FC236}">
              <a16:creationId xmlns:a16="http://schemas.microsoft.com/office/drawing/2014/main" id="{E9063FF7-381A-483E-9159-FED06DAD9AFF}"/>
            </a:ext>
          </a:extLst>
        </xdr:cNvPr>
        <xdr:cNvSpPr txBox="1">
          <a:spLocks noChangeArrowheads="1"/>
        </xdr:cNvSpPr>
      </xdr:nvSpPr>
      <xdr:spPr bwMode="auto">
        <a:xfrm>
          <a:off x="939845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1895" name="Text Box 18">
          <a:extLst>
            <a:ext uri="{FF2B5EF4-FFF2-40B4-BE49-F238E27FC236}">
              <a16:creationId xmlns:a16="http://schemas.microsoft.com/office/drawing/2014/main" id="{377B2F63-FE59-459E-8337-F46ECE326966}"/>
            </a:ext>
          </a:extLst>
        </xdr:cNvPr>
        <xdr:cNvSpPr txBox="1">
          <a:spLocks noChangeArrowheads="1"/>
        </xdr:cNvSpPr>
      </xdr:nvSpPr>
      <xdr:spPr bwMode="auto">
        <a:xfrm>
          <a:off x="939845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1896" name="Text Box 19">
          <a:extLst>
            <a:ext uri="{FF2B5EF4-FFF2-40B4-BE49-F238E27FC236}">
              <a16:creationId xmlns:a16="http://schemas.microsoft.com/office/drawing/2014/main" id="{EC620DC9-100B-4AC9-9A66-3A38AC7BB62C}"/>
            </a:ext>
          </a:extLst>
        </xdr:cNvPr>
        <xdr:cNvSpPr txBox="1">
          <a:spLocks noChangeArrowheads="1"/>
        </xdr:cNvSpPr>
      </xdr:nvSpPr>
      <xdr:spPr bwMode="auto">
        <a:xfrm>
          <a:off x="939845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1897" name="Text Box 16">
          <a:extLst>
            <a:ext uri="{FF2B5EF4-FFF2-40B4-BE49-F238E27FC236}">
              <a16:creationId xmlns:a16="http://schemas.microsoft.com/office/drawing/2014/main" id="{E281BBB0-DC69-4618-A635-B35D8E52F543}"/>
            </a:ext>
          </a:extLst>
        </xdr:cNvPr>
        <xdr:cNvSpPr txBox="1">
          <a:spLocks noChangeArrowheads="1"/>
        </xdr:cNvSpPr>
      </xdr:nvSpPr>
      <xdr:spPr bwMode="auto">
        <a:xfrm>
          <a:off x="939845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1898" name="Text Box 17">
          <a:extLst>
            <a:ext uri="{FF2B5EF4-FFF2-40B4-BE49-F238E27FC236}">
              <a16:creationId xmlns:a16="http://schemas.microsoft.com/office/drawing/2014/main" id="{45379F41-035B-4D97-9936-08543879778D}"/>
            </a:ext>
          </a:extLst>
        </xdr:cNvPr>
        <xdr:cNvSpPr txBox="1">
          <a:spLocks noChangeArrowheads="1"/>
        </xdr:cNvSpPr>
      </xdr:nvSpPr>
      <xdr:spPr bwMode="auto">
        <a:xfrm>
          <a:off x="939845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1899" name="Text Box 18">
          <a:extLst>
            <a:ext uri="{FF2B5EF4-FFF2-40B4-BE49-F238E27FC236}">
              <a16:creationId xmlns:a16="http://schemas.microsoft.com/office/drawing/2014/main" id="{E68B2D73-92E0-4E15-8EB9-0C728C20F1C4}"/>
            </a:ext>
          </a:extLst>
        </xdr:cNvPr>
        <xdr:cNvSpPr txBox="1">
          <a:spLocks noChangeArrowheads="1"/>
        </xdr:cNvSpPr>
      </xdr:nvSpPr>
      <xdr:spPr bwMode="auto">
        <a:xfrm>
          <a:off x="939845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1900" name="Text Box 19">
          <a:extLst>
            <a:ext uri="{FF2B5EF4-FFF2-40B4-BE49-F238E27FC236}">
              <a16:creationId xmlns:a16="http://schemas.microsoft.com/office/drawing/2014/main" id="{569A7A00-A949-46AD-9F3E-8B95F57EA4BF}"/>
            </a:ext>
          </a:extLst>
        </xdr:cNvPr>
        <xdr:cNvSpPr txBox="1">
          <a:spLocks noChangeArrowheads="1"/>
        </xdr:cNvSpPr>
      </xdr:nvSpPr>
      <xdr:spPr bwMode="auto">
        <a:xfrm>
          <a:off x="9398454" y="47080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1901" name="Text Box 16">
          <a:extLst>
            <a:ext uri="{FF2B5EF4-FFF2-40B4-BE49-F238E27FC236}">
              <a16:creationId xmlns:a16="http://schemas.microsoft.com/office/drawing/2014/main" id="{3D116270-3535-4397-AE59-FB6643A7E222}"/>
            </a:ext>
          </a:extLst>
        </xdr:cNvPr>
        <xdr:cNvSpPr txBox="1">
          <a:spLocks noChangeArrowheads="1"/>
        </xdr:cNvSpPr>
      </xdr:nvSpPr>
      <xdr:spPr bwMode="auto">
        <a:xfrm>
          <a:off x="371021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1902" name="Text Box 17">
          <a:extLst>
            <a:ext uri="{FF2B5EF4-FFF2-40B4-BE49-F238E27FC236}">
              <a16:creationId xmlns:a16="http://schemas.microsoft.com/office/drawing/2014/main" id="{F919E4EB-366D-4447-94D9-80330C877B00}"/>
            </a:ext>
          </a:extLst>
        </xdr:cNvPr>
        <xdr:cNvSpPr txBox="1">
          <a:spLocks noChangeArrowheads="1"/>
        </xdr:cNvSpPr>
      </xdr:nvSpPr>
      <xdr:spPr bwMode="auto">
        <a:xfrm>
          <a:off x="371021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1903" name="Text Box 18">
          <a:extLst>
            <a:ext uri="{FF2B5EF4-FFF2-40B4-BE49-F238E27FC236}">
              <a16:creationId xmlns:a16="http://schemas.microsoft.com/office/drawing/2014/main" id="{140215AF-72BA-4732-9AA6-B8B34EC1842A}"/>
            </a:ext>
          </a:extLst>
        </xdr:cNvPr>
        <xdr:cNvSpPr txBox="1">
          <a:spLocks noChangeArrowheads="1"/>
        </xdr:cNvSpPr>
      </xdr:nvSpPr>
      <xdr:spPr bwMode="auto">
        <a:xfrm>
          <a:off x="371021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1904" name="Text Box 19">
          <a:extLst>
            <a:ext uri="{FF2B5EF4-FFF2-40B4-BE49-F238E27FC236}">
              <a16:creationId xmlns:a16="http://schemas.microsoft.com/office/drawing/2014/main" id="{14452599-1C58-43FE-AEFD-27AAF35D80A7}"/>
            </a:ext>
          </a:extLst>
        </xdr:cNvPr>
        <xdr:cNvSpPr txBox="1">
          <a:spLocks noChangeArrowheads="1"/>
        </xdr:cNvSpPr>
      </xdr:nvSpPr>
      <xdr:spPr bwMode="auto">
        <a:xfrm>
          <a:off x="371021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504825</xdr:rowOff>
    </xdr:from>
    <xdr:ext cx="95250" cy="448496"/>
    <xdr:sp macro="" textlink="">
      <xdr:nvSpPr>
        <xdr:cNvPr id="1905" name="Text Box 15">
          <a:extLst>
            <a:ext uri="{FF2B5EF4-FFF2-40B4-BE49-F238E27FC236}">
              <a16:creationId xmlns:a16="http://schemas.microsoft.com/office/drawing/2014/main" id="{A9B929AE-2B7F-4C54-A3E2-1CB326CD760F}"/>
            </a:ext>
          </a:extLst>
        </xdr:cNvPr>
        <xdr:cNvSpPr txBox="1">
          <a:spLocks noChangeArrowheads="1"/>
        </xdr:cNvSpPr>
      </xdr:nvSpPr>
      <xdr:spPr bwMode="auto">
        <a:xfrm>
          <a:off x="3710214" y="5433332"/>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1906" name="Text Box 16">
          <a:extLst>
            <a:ext uri="{FF2B5EF4-FFF2-40B4-BE49-F238E27FC236}">
              <a16:creationId xmlns:a16="http://schemas.microsoft.com/office/drawing/2014/main" id="{232F9895-C649-4C7D-AEBE-8FB20F4929CF}"/>
            </a:ext>
          </a:extLst>
        </xdr:cNvPr>
        <xdr:cNvSpPr txBox="1">
          <a:spLocks noChangeArrowheads="1"/>
        </xdr:cNvSpPr>
      </xdr:nvSpPr>
      <xdr:spPr bwMode="auto">
        <a:xfrm>
          <a:off x="6555468"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1907" name="Text Box 17">
          <a:extLst>
            <a:ext uri="{FF2B5EF4-FFF2-40B4-BE49-F238E27FC236}">
              <a16:creationId xmlns:a16="http://schemas.microsoft.com/office/drawing/2014/main" id="{E87DA689-7228-4B3F-B1B4-323ED2153491}"/>
            </a:ext>
          </a:extLst>
        </xdr:cNvPr>
        <xdr:cNvSpPr txBox="1">
          <a:spLocks noChangeArrowheads="1"/>
        </xdr:cNvSpPr>
      </xdr:nvSpPr>
      <xdr:spPr bwMode="auto">
        <a:xfrm>
          <a:off x="6555468"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1908" name="Text Box 18">
          <a:extLst>
            <a:ext uri="{FF2B5EF4-FFF2-40B4-BE49-F238E27FC236}">
              <a16:creationId xmlns:a16="http://schemas.microsoft.com/office/drawing/2014/main" id="{AFAC8FD1-FAB1-422F-A041-90CA8374F3CF}"/>
            </a:ext>
          </a:extLst>
        </xdr:cNvPr>
        <xdr:cNvSpPr txBox="1">
          <a:spLocks noChangeArrowheads="1"/>
        </xdr:cNvSpPr>
      </xdr:nvSpPr>
      <xdr:spPr bwMode="auto">
        <a:xfrm>
          <a:off x="6555468"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1909" name="Text Box 19">
          <a:extLst>
            <a:ext uri="{FF2B5EF4-FFF2-40B4-BE49-F238E27FC236}">
              <a16:creationId xmlns:a16="http://schemas.microsoft.com/office/drawing/2014/main" id="{FD4D86DD-5FD4-4B79-A7D1-203539C8B246}"/>
            </a:ext>
          </a:extLst>
        </xdr:cNvPr>
        <xdr:cNvSpPr txBox="1">
          <a:spLocks noChangeArrowheads="1"/>
        </xdr:cNvSpPr>
      </xdr:nvSpPr>
      <xdr:spPr bwMode="auto">
        <a:xfrm>
          <a:off x="6555468"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504825</xdr:rowOff>
    </xdr:from>
    <xdr:ext cx="95250" cy="442269"/>
    <xdr:sp macro="" textlink="">
      <xdr:nvSpPr>
        <xdr:cNvPr id="1910" name="Text Box 15">
          <a:extLst>
            <a:ext uri="{FF2B5EF4-FFF2-40B4-BE49-F238E27FC236}">
              <a16:creationId xmlns:a16="http://schemas.microsoft.com/office/drawing/2014/main" id="{DF63CC08-E2AD-4654-89EC-BC2F9C7A2E29}"/>
            </a:ext>
          </a:extLst>
        </xdr:cNvPr>
        <xdr:cNvSpPr txBox="1">
          <a:spLocks noChangeArrowheads="1"/>
        </xdr:cNvSpPr>
      </xdr:nvSpPr>
      <xdr:spPr bwMode="auto">
        <a:xfrm>
          <a:off x="6555468" y="54333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70</xdr:row>
      <xdr:rowOff>0</xdr:rowOff>
    </xdr:from>
    <xdr:ext cx="95250" cy="171450"/>
    <xdr:sp macro="" textlink="">
      <xdr:nvSpPr>
        <xdr:cNvPr id="1911" name="Text Box 16">
          <a:extLst>
            <a:ext uri="{FF2B5EF4-FFF2-40B4-BE49-F238E27FC236}">
              <a16:creationId xmlns:a16="http://schemas.microsoft.com/office/drawing/2014/main" id="{6CEE5DB2-A6B6-4A7B-8EE3-B643E7E02379}"/>
            </a:ext>
          </a:extLst>
        </xdr:cNvPr>
        <xdr:cNvSpPr txBox="1">
          <a:spLocks noChangeArrowheads="1"/>
        </xdr:cNvSpPr>
      </xdr:nvSpPr>
      <xdr:spPr bwMode="auto">
        <a:xfrm>
          <a:off x="15475857"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70</xdr:row>
      <xdr:rowOff>0</xdr:rowOff>
    </xdr:from>
    <xdr:ext cx="95250" cy="171450"/>
    <xdr:sp macro="" textlink="">
      <xdr:nvSpPr>
        <xdr:cNvPr id="1912" name="Text Box 17">
          <a:extLst>
            <a:ext uri="{FF2B5EF4-FFF2-40B4-BE49-F238E27FC236}">
              <a16:creationId xmlns:a16="http://schemas.microsoft.com/office/drawing/2014/main" id="{11F71FF0-7910-4D3A-9305-D0054847BB20}"/>
            </a:ext>
          </a:extLst>
        </xdr:cNvPr>
        <xdr:cNvSpPr txBox="1">
          <a:spLocks noChangeArrowheads="1"/>
        </xdr:cNvSpPr>
      </xdr:nvSpPr>
      <xdr:spPr bwMode="auto">
        <a:xfrm>
          <a:off x="15475857"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70</xdr:row>
      <xdr:rowOff>0</xdr:rowOff>
    </xdr:from>
    <xdr:ext cx="95250" cy="171450"/>
    <xdr:sp macro="" textlink="">
      <xdr:nvSpPr>
        <xdr:cNvPr id="1913" name="Text Box 18">
          <a:extLst>
            <a:ext uri="{FF2B5EF4-FFF2-40B4-BE49-F238E27FC236}">
              <a16:creationId xmlns:a16="http://schemas.microsoft.com/office/drawing/2014/main" id="{945116B0-5373-4679-B7F3-BF253BE36F41}"/>
            </a:ext>
          </a:extLst>
        </xdr:cNvPr>
        <xdr:cNvSpPr txBox="1">
          <a:spLocks noChangeArrowheads="1"/>
        </xdr:cNvSpPr>
      </xdr:nvSpPr>
      <xdr:spPr bwMode="auto">
        <a:xfrm>
          <a:off x="15475857"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70</xdr:row>
      <xdr:rowOff>0</xdr:rowOff>
    </xdr:from>
    <xdr:ext cx="95250" cy="171450"/>
    <xdr:sp macro="" textlink="">
      <xdr:nvSpPr>
        <xdr:cNvPr id="1914" name="Text Box 19">
          <a:extLst>
            <a:ext uri="{FF2B5EF4-FFF2-40B4-BE49-F238E27FC236}">
              <a16:creationId xmlns:a16="http://schemas.microsoft.com/office/drawing/2014/main" id="{B7E30969-264F-4BF9-AC08-8EE2E79869D1}"/>
            </a:ext>
          </a:extLst>
        </xdr:cNvPr>
        <xdr:cNvSpPr txBox="1">
          <a:spLocks noChangeArrowheads="1"/>
        </xdr:cNvSpPr>
      </xdr:nvSpPr>
      <xdr:spPr bwMode="auto">
        <a:xfrm>
          <a:off x="15475857"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70</xdr:row>
      <xdr:rowOff>504825</xdr:rowOff>
    </xdr:from>
    <xdr:ext cx="95250" cy="442269"/>
    <xdr:sp macro="" textlink="">
      <xdr:nvSpPr>
        <xdr:cNvPr id="1915" name="Text Box 15">
          <a:extLst>
            <a:ext uri="{FF2B5EF4-FFF2-40B4-BE49-F238E27FC236}">
              <a16:creationId xmlns:a16="http://schemas.microsoft.com/office/drawing/2014/main" id="{DA9C63F2-6F7F-4F65-891D-990111F06567}"/>
            </a:ext>
          </a:extLst>
        </xdr:cNvPr>
        <xdr:cNvSpPr txBox="1">
          <a:spLocks noChangeArrowheads="1"/>
        </xdr:cNvSpPr>
      </xdr:nvSpPr>
      <xdr:spPr bwMode="auto">
        <a:xfrm>
          <a:off x="15475857" y="543333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xdr:row>
      <xdr:rowOff>504825</xdr:rowOff>
    </xdr:from>
    <xdr:ext cx="95250" cy="444014"/>
    <xdr:sp macro="" textlink="">
      <xdr:nvSpPr>
        <xdr:cNvPr id="1916" name="Text Box 15">
          <a:extLst>
            <a:ext uri="{FF2B5EF4-FFF2-40B4-BE49-F238E27FC236}">
              <a16:creationId xmlns:a16="http://schemas.microsoft.com/office/drawing/2014/main" id="{9D35D691-A7CA-4DE7-AFEA-62507279DD1A}"/>
            </a:ext>
          </a:extLst>
        </xdr:cNvPr>
        <xdr:cNvSpPr txBox="1">
          <a:spLocks noChangeArrowheads="1"/>
        </xdr:cNvSpPr>
      </xdr:nvSpPr>
      <xdr:spPr bwMode="auto">
        <a:xfrm>
          <a:off x="3710214" y="5245554"/>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1917" name="Text Box 16">
          <a:extLst>
            <a:ext uri="{FF2B5EF4-FFF2-40B4-BE49-F238E27FC236}">
              <a16:creationId xmlns:a16="http://schemas.microsoft.com/office/drawing/2014/main" id="{A2212EE0-F4D9-4234-B8F9-7AA2696C6915}"/>
            </a:ext>
          </a:extLst>
        </xdr:cNvPr>
        <xdr:cNvSpPr txBox="1">
          <a:spLocks noChangeArrowheads="1"/>
        </xdr:cNvSpPr>
      </xdr:nvSpPr>
      <xdr:spPr bwMode="auto">
        <a:xfrm>
          <a:off x="371021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1918" name="Text Box 17">
          <a:extLst>
            <a:ext uri="{FF2B5EF4-FFF2-40B4-BE49-F238E27FC236}">
              <a16:creationId xmlns:a16="http://schemas.microsoft.com/office/drawing/2014/main" id="{3C3E26B0-C449-4003-90AC-A6D895B3A33B}"/>
            </a:ext>
          </a:extLst>
        </xdr:cNvPr>
        <xdr:cNvSpPr txBox="1">
          <a:spLocks noChangeArrowheads="1"/>
        </xdr:cNvSpPr>
      </xdr:nvSpPr>
      <xdr:spPr bwMode="auto">
        <a:xfrm>
          <a:off x="371021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1919" name="Text Box 18">
          <a:extLst>
            <a:ext uri="{FF2B5EF4-FFF2-40B4-BE49-F238E27FC236}">
              <a16:creationId xmlns:a16="http://schemas.microsoft.com/office/drawing/2014/main" id="{664C5A2E-F1CD-4045-A9F8-587D9FE04D2D}"/>
            </a:ext>
          </a:extLst>
        </xdr:cNvPr>
        <xdr:cNvSpPr txBox="1">
          <a:spLocks noChangeArrowheads="1"/>
        </xdr:cNvSpPr>
      </xdr:nvSpPr>
      <xdr:spPr bwMode="auto">
        <a:xfrm>
          <a:off x="371021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1920" name="Text Box 19">
          <a:extLst>
            <a:ext uri="{FF2B5EF4-FFF2-40B4-BE49-F238E27FC236}">
              <a16:creationId xmlns:a16="http://schemas.microsoft.com/office/drawing/2014/main" id="{A598A053-B198-4AB1-90A8-43399B4052DB}"/>
            </a:ext>
          </a:extLst>
        </xdr:cNvPr>
        <xdr:cNvSpPr txBox="1">
          <a:spLocks noChangeArrowheads="1"/>
        </xdr:cNvSpPr>
      </xdr:nvSpPr>
      <xdr:spPr bwMode="auto">
        <a:xfrm>
          <a:off x="371021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504825</xdr:rowOff>
    </xdr:from>
    <xdr:ext cx="95250" cy="213632"/>
    <xdr:sp macro="" textlink="">
      <xdr:nvSpPr>
        <xdr:cNvPr id="1921" name="Text Box 15">
          <a:extLst>
            <a:ext uri="{FF2B5EF4-FFF2-40B4-BE49-F238E27FC236}">
              <a16:creationId xmlns:a16="http://schemas.microsoft.com/office/drawing/2014/main" id="{B30D6A2A-29CF-4455-82E8-E8979D0F92C9}"/>
            </a:ext>
          </a:extLst>
        </xdr:cNvPr>
        <xdr:cNvSpPr txBox="1">
          <a:spLocks noChangeArrowheads="1"/>
        </xdr:cNvSpPr>
      </xdr:nvSpPr>
      <xdr:spPr bwMode="auto">
        <a:xfrm>
          <a:off x="3710214" y="54333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504825</xdr:rowOff>
    </xdr:from>
    <xdr:ext cx="95250" cy="444331"/>
    <xdr:sp macro="" textlink="">
      <xdr:nvSpPr>
        <xdr:cNvPr id="1922" name="Text Box 15">
          <a:extLst>
            <a:ext uri="{FF2B5EF4-FFF2-40B4-BE49-F238E27FC236}">
              <a16:creationId xmlns:a16="http://schemas.microsoft.com/office/drawing/2014/main" id="{12C0F44D-33CC-4396-9707-0C72B0F1D84B}"/>
            </a:ext>
          </a:extLst>
        </xdr:cNvPr>
        <xdr:cNvSpPr txBox="1">
          <a:spLocks noChangeArrowheads="1"/>
        </xdr:cNvSpPr>
      </xdr:nvSpPr>
      <xdr:spPr bwMode="auto">
        <a:xfrm>
          <a:off x="3710214" y="5433332"/>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69</xdr:row>
      <xdr:rowOff>504825</xdr:rowOff>
    </xdr:from>
    <xdr:ext cx="95250" cy="442269"/>
    <xdr:sp macro="" textlink="">
      <xdr:nvSpPr>
        <xdr:cNvPr id="1923" name="Text Box 15">
          <a:extLst>
            <a:ext uri="{FF2B5EF4-FFF2-40B4-BE49-F238E27FC236}">
              <a16:creationId xmlns:a16="http://schemas.microsoft.com/office/drawing/2014/main" id="{6624AD59-0023-467E-91C5-A98BDA5B1502}"/>
            </a:ext>
          </a:extLst>
        </xdr:cNvPr>
        <xdr:cNvSpPr txBox="1">
          <a:spLocks noChangeArrowheads="1"/>
        </xdr:cNvSpPr>
      </xdr:nvSpPr>
      <xdr:spPr bwMode="auto">
        <a:xfrm>
          <a:off x="6555468" y="52455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1924" name="Text Box 16">
          <a:extLst>
            <a:ext uri="{FF2B5EF4-FFF2-40B4-BE49-F238E27FC236}">
              <a16:creationId xmlns:a16="http://schemas.microsoft.com/office/drawing/2014/main" id="{267EFCEA-D4A6-4D30-95A0-DDCCEA51E90E}"/>
            </a:ext>
          </a:extLst>
        </xdr:cNvPr>
        <xdr:cNvSpPr txBox="1">
          <a:spLocks noChangeArrowheads="1"/>
        </xdr:cNvSpPr>
      </xdr:nvSpPr>
      <xdr:spPr bwMode="auto">
        <a:xfrm>
          <a:off x="6555468"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1925" name="Text Box 17">
          <a:extLst>
            <a:ext uri="{FF2B5EF4-FFF2-40B4-BE49-F238E27FC236}">
              <a16:creationId xmlns:a16="http://schemas.microsoft.com/office/drawing/2014/main" id="{75FEA3F2-D605-4823-9FD0-7E16254FFD43}"/>
            </a:ext>
          </a:extLst>
        </xdr:cNvPr>
        <xdr:cNvSpPr txBox="1">
          <a:spLocks noChangeArrowheads="1"/>
        </xdr:cNvSpPr>
      </xdr:nvSpPr>
      <xdr:spPr bwMode="auto">
        <a:xfrm>
          <a:off x="6555468"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1926" name="Text Box 18">
          <a:extLst>
            <a:ext uri="{FF2B5EF4-FFF2-40B4-BE49-F238E27FC236}">
              <a16:creationId xmlns:a16="http://schemas.microsoft.com/office/drawing/2014/main" id="{B25678ED-B989-4972-A2AE-5A37088C62A6}"/>
            </a:ext>
          </a:extLst>
        </xdr:cNvPr>
        <xdr:cNvSpPr txBox="1">
          <a:spLocks noChangeArrowheads="1"/>
        </xdr:cNvSpPr>
      </xdr:nvSpPr>
      <xdr:spPr bwMode="auto">
        <a:xfrm>
          <a:off x="6555468"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504825</xdr:rowOff>
    </xdr:from>
    <xdr:ext cx="95250" cy="213632"/>
    <xdr:sp macro="" textlink="">
      <xdr:nvSpPr>
        <xdr:cNvPr id="1927" name="Text Box 15">
          <a:extLst>
            <a:ext uri="{FF2B5EF4-FFF2-40B4-BE49-F238E27FC236}">
              <a16:creationId xmlns:a16="http://schemas.microsoft.com/office/drawing/2014/main" id="{5BFFE07A-DD28-4DF8-85BE-E827FAE1C653}"/>
            </a:ext>
          </a:extLst>
        </xdr:cNvPr>
        <xdr:cNvSpPr txBox="1">
          <a:spLocks noChangeArrowheads="1"/>
        </xdr:cNvSpPr>
      </xdr:nvSpPr>
      <xdr:spPr bwMode="auto">
        <a:xfrm>
          <a:off x="6555468" y="543333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1928" name="Text Box 16">
          <a:extLst>
            <a:ext uri="{FF2B5EF4-FFF2-40B4-BE49-F238E27FC236}">
              <a16:creationId xmlns:a16="http://schemas.microsoft.com/office/drawing/2014/main" id="{BDF54E87-1665-4A9A-9A06-AF4BC8294B0C}"/>
            </a:ext>
          </a:extLst>
        </xdr:cNvPr>
        <xdr:cNvSpPr txBox="1">
          <a:spLocks noChangeArrowheads="1"/>
        </xdr:cNvSpPr>
      </xdr:nvSpPr>
      <xdr:spPr bwMode="auto">
        <a:xfrm>
          <a:off x="939845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1929" name="Text Box 17">
          <a:extLst>
            <a:ext uri="{FF2B5EF4-FFF2-40B4-BE49-F238E27FC236}">
              <a16:creationId xmlns:a16="http://schemas.microsoft.com/office/drawing/2014/main" id="{2CB82D05-4283-4003-B8B5-5067DD23EDE4}"/>
            </a:ext>
          </a:extLst>
        </xdr:cNvPr>
        <xdr:cNvSpPr txBox="1">
          <a:spLocks noChangeArrowheads="1"/>
        </xdr:cNvSpPr>
      </xdr:nvSpPr>
      <xdr:spPr bwMode="auto">
        <a:xfrm>
          <a:off x="939845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1930" name="Text Box 18">
          <a:extLst>
            <a:ext uri="{FF2B5EF4-FFF2-40B4-BE49-F238E27FC236}">
              <a16:creationId xmlns:a16="http://schemas.microsoft.com/office/drawing/2014/main" id="{EC5D60FE-9A92-4878-B196-30AB11E7CE26}"/>
            </a:ext>
          </a:extLst>
        </xdr:cNvPr>
        <xdr:cNvSpPr txBox="1">
          <a:spLocks noChangeArrowheads="1"/>
        </xdr:cNvSpPr>
      </xdr:nvSpPr>
      <xdr:spPr bwMode="auto">
        <a:xfrm>
          <a:off x="939845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1931" name="Text Box 19">
          <a:extLst>
            <a:ext uri="{FF2B5EF4-FFF2-40B4-BE49-F238E27FC236}">
              <a16:creationId xmlns:a16="http://schemas.microsoft.com/office/drawing/2014/main" id="{00D4A7CF-1C65-420F-9ADA-6D10C75BA87D}"/>
            </a:ext>
          </a:extLst>
        </xdr:cNvPr>
        <xdr:cNvSpPr txBox="1">
          <a:spLocks noChangeArrowheads="1"/>
        </xdr:cNvSpPr>
      </xdr:nvSpPr>
      <xdr:spPr bwMode="auto">
        <a:xfrm>
          <a:off x="939845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1932" name="Text Box 16">
          <a:extLst>
            <a:ext uri="{FF2B5EF4-FFF2-40B4-BE49-F238E27FC236}">
              <a16:creationId xmlns:a16="http://schemas.microsoft.com/office/drawing/2014/main" id="{10E4ECEB-78B3-453E-9C2E-D4B8E83244DE}"/>
            </a:ext>
          </a:extLst>
        </xdr:cNvPr>
        <xdr:cNvSpPr txBox="1">
          <a:spLocks noChangeArrowheads="1"/>
        </xdr:cNvSpPr>
      </xdr:nvSpPr>
      <xdr:spPr bwMode="auto">
        <a:xfrm>
          <a:off x="939845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1933" name="Text Box 17">
          <a:extLst>
            <a:ext uri="{FF2B5EF4-FFF2-40B4-BE49-F238E27FC236}">
              <a16:creationId xmlns:a16="http://schemas.microsoft.com/office/drawing/2014/main" id="{B66304F4-F0A3-4B6E-9A25-ECBEAA2346D2}"/>
            </a:ext>
          </a:extLst>
        </xdr:cNvPr>
        <xdr:cNvSpPr txBox="1">
          <a:spLocks noChangeArrowheads="1"/>
        </xdr:cNvSpPr>
      </xdr:nvSpPr>
      <xdr:spPr bwMode="auto">
        <a:xfrm>
          <a:off x="939845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1934" name="Text Box 18">
          <a:extLst>
            <a:ext uri="{FF2B5EF4-FFF2-40B4-BE49-F238E27FC236}">
              <a16:creationId xmlns:a16="http://schemas.microsoft.com/office/drawing/2014/main" id="{0C8D442C-E928-421B-B6F8-058141DFA5B7}"/>
            </a:ext>
          </a:extLst>
        </xdr:cNvPr>
        <xdr:cNvSpPr txBox="1">
          <a:spLocks noChangeArrowheads="1"/>
        </xdr:cNvSpPr>
      </xdr:nvSpPr>
      <xdr:spPr bwMode="auto">
        <a:xfrm>
          <a:off x="939845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1935" name="Text Box 19">
          <a:extLst>
            <a:ext uri="{FF2B5EF4-FFF2-40B4-BE49-F238E27FC236}">
              <a16:creationId xmlns:a16="http://schemas.microsoft.com/office/drawing/2014/main" id="{2E25B566-3572-45B2-822C-5BC9343AD970}"/>
            </a:ext>
          </a:extLst>
        </xdr:cNvPr>
        <xdr:cNvSpPr txBox="1">
          <a:spLocks noChangeArrowheads="1"/>
        </xdr:cNvSpPr>
      </xdr:nvSpPr>
      <xdr:spPr bwMode="auto">
        <a:xfrm>
          <a:off x="9398454" y="52523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1936" name="Text Box 16">
          <a:extLst>
            <a:ext uri="{FF2B5EF4-FFF2-40B4-BE49-F238E27FC236}">
              <a16:creationId xmlns:a16="http://schemas.microsoft.com/office/drawing/2014/main" id="{2D56ABB9-3A4B-4F44-A4D9-74324CA03E97}"/>
            </a:ext>
          </a:extLst>
        </xdr:cNvPr>
        <xdr:cNvSpPr txBox="1">
          <a:spLocks noChangeArrowheads="1"/>
        </xdr:cNvSpPr>
      </xdr:nvSpPr>
      <xdr:spPr bwMode="auto">
        <a:xfrm>
          <a:off x="371021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1937" name="Text Box 17">
          <a:extLst>
            <a:ext uri="{FF2B5EF4-FFF2-40B4-BE49-F238E27FC236}">
              <a16:creationId xmlns:a16="http://schemas.microsoft.com/office/drawing/2014/main" id="{C580393D-5D1E-472D-BB39-899C557B37D4}"/>
            </a:ext>
          </a:extLst>
        </xdr:cNvPr>
        <xdr:cNvSpPr txBox="1">
          <a:spLocks noChangeArrowheads="1"/>
        </xdr:cNvSpPr>
      </xdr:nvSpPr>
      <xdr:spPr bwMode="auto">
        <a:xfrm>
          <a:off x="371021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1938" name="Text Box 18">
          <a:extLst>
            <a:ext uri="{FF2B5EF4-FFF2-40B4-BE49-F238E27FC236}">
              <a16:creationId xmlns:a16="http://schemas.microsoft.com/office/drawing/2014/main" id="{2A9B06F8-1C56-4E5A-8D3C-FC6D4254D78B}"/>
            </a:ext>
          </a:extLst>
        </xdr:cNvPr>
        <xdr:cNvSpPr txBox="1">
          <a:spLocks noChangeArrowheads="1"/>
        </xdr:cNvSpPr>
      </xdr:nvSpPr>
      <xdr:spPr bwMode="auto">
        <a:xfrm>
          <a:off x="371021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1939" name="Text Box 19">
          <a:extLst>
            <a:ext uri="{FF2B5EF4-FFF2-40B4-BE49-F238E27FC236}">
              <a16:creationId xmlns:a16="http://schemas.microsoft.com/office/drawing/2014/main" id="{18BB393B-2295-4F93-A156-5A4A01444C6E}"/>
            </a:ext>
          </a:extLst>
        </xdr:cNvPr>
        <xdr:cNvSpPr txBox="1">
          <a:spLocks noChangeArrowheads="1"/>
        </xdr:cNvSpPr>
      </xdr:nvSpPr>
      <xdr:spPr bwMode="auto">
        <a:xfrm>
          <a:off x="371021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1940" name="Text Box 16">
          <a:extLst>
            <a:ext uri="{FF2B5EF4-FFF2-40B4-BE49-F238E27FC236}">
              <a16:creationId xmlns:a16="http://schemas.microsoft.com/office/drawing/2014/main" id="{E773D4F6-6EC3-451C-9539-E4C554E67827}"/>
            </a:ext>
          </a:extLst>
        </xdr:cNvPr>
        <xdr:cNvSpPr txBox="1">
          <a:spLocks noChangeArrowheads="1"/>
        </xdr:cNvSpPr>
      </xdr:nvSpPr>
      <xdr:spPr bwMode="auto">
        <a:xfrm>
          <a:off x="6555468"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1941" name="Text Box 17">
          <a:extLst>
            <a:ext uri="{FF2B5EF4-FFF2-40B4-BE49-F238E27FC236}">
              <a16:creationId xmlns:a16="http://schemas.microsoft.com/office/drawing/2014/main" id="{8184656B-D98C-4E06-8C33-5BAB57934426}"/>
            </a:ext>
          </a:extLst>
        </xdr:cNvPr>
        <xdr:cNvSpPr txBox="1">
          <a:spLocks noChangeArrowheads="1"/>
        </xdr:cNvSpPr>
      </xdr:nvSpPr>
      <xdr:spPr bwMode="auto">
        <a:xfrm>
          <a:off x="6555468"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1942" name="Text Box 18">
          <a:extLst>
            <a:ext uri="{FF2B5EF4-FFF2-40B4-BE49-F238E27FC236}">
              <a16:creationId xmlns:a16="http://schemas.microsoft.com/office/drawing/2014/main" id="{0A62D751-8992-4232-93C8-D28AE1B13C57}"/>
            </a:ext>
          </a:extLst>
        </xdr:cNvPr>
        <xdr:cNvSpPr txBox="1">
          <a:spLocks noChangeArrowheads="1"/>
        </xdr:cNvSpPr>
      </xdr:nvSpPr>
      <xdr:spPr bwMode="auto">
        <a:xfrm>
          <a:off x="6555468"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1943" name="Text Box 19">
          <a:extLst>
            <a:ext uri="{FF2B5EF4-FFF2-40B4-BE49-F238E27FC236}">
              <a16:creationId xmlns:a16="http://schemas.microsoft.com/office/drawing/2014/main" id="{A0BD512E-28B8-4A89-BCA3-E2454A96D3C2}"/>
            </a:ext>
          </a:extLst>
        </xdr:cNvPr>
        <xdr:cNvSpPr txBox="1">
          <a:spLocks noChangeArrowheads="1"/>
        </xdr:cNvSpPr>
      </xdr:nvSpPr>
      <xdr:spPr bwMode="auto">
        <a:xfrm>
          <a:off x="6555468"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74</xdr:row>
      <xdr:rowOff>0</xdr:rowOff>
    </xdr:from>
    <xdr:ext cx="95250" cy="171450"/>
    <xdr:sp macro="" textlink="">
      <xdr:nvSpPr>
        <xdr:cNvPr id="1944" name="Text Box 16">
          <a:extLst>
            <a:ext uri="{FF2B5EF4-FFF2-40B4-BE49-F238E27FC236}">
              <a16:creationId xmlns:a16="http://schemas.microsoft.com/office/drawing/2014/main" id="{9139B56D-F271-4920-9853-8F268ECAFC46}"/>
            </a:ext>
          </a:extLst>
        </xdr:cNvPr>
        <xdr:cNvSpPr txBox="1">
          <a:spLocks noChangeArrowheads="1"/>
        </xdr:cNvSpPr>
      </xdr:nvSpPr>
      <xdr:spPr bwMode="auto">
        <a:xfrm>
          <a:off x="15475857"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74</xdr:row>
      <xdr:rowOff>0</xdr:rowOff>
    </xdr:from>
    <xdr:ext cx="95250" cy="171450"/>
    <xdr:sp macro="" textlink="">
      <xdr:nvSpPr>
        <xdr:cNvPr id="1945" name="Text Box 17">
          <a:extLst>
            <a:ext uri="{FF2B5EF4-FFF2-40B4-BE49-F238E27FC236}">
              <a16:creationId xmlns:a16="http://schemas.microsoft.com/office/drawing/2014/main" id="{36BA49C6-BDA7-4CA5-86A9-0F663821BAE2}"/>
            </a:ext>
          </a:extLst>
        </xdr:cNvPr>
        <xdr:cNvSpPr txBox="1">
          <a:spLocks noChangeArrowheads="1"/>
        </xdr:cNvSpPr>
      </xdr:nvSpPr>
      <xdr:spPr bwMode="auto">
        <a:xfrm>
          <a:off x="15475857"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74</xdr:row>
      <xdr:rowOff>0</xdr:rowOff>
    </xdr:from>
    <xdr:ext cx="95250" cy="171450"/>
    <xdr:sp macro="" textlink="">
      <xdr:nvSpPr>
        <xdr:cNvPr id="1946" name="Text Box 18">
          <a:extLst>
            <a:ext uri="{FF2B5EF4-FFF2-40B4-BE49-F238E27FC236}">
              <a16:creationId xmlns:a16="http://schemas.microsoft.com/office/drawing/2014/main" id="{9B74F833-DAD2-48E6-BCD5-BBFF19585517}"/>
            </a:ext>
          </a:extLst>
        </xdr:cNvPr>
        <xdr:cNvSpPr txBox="1">
          <a:spLocks noChangeArrowheads="1"/>
        </xdr:cNvSpPr>
      </xdr:nvSpPr>
      <xdr:spPr bwMode="auto">
        <a:xfrm>
          <a:off x="15475857"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74</xdr:row>
      <xdr:rowOff>0</xdr:rowOff>
    </xdr:from>
    <xdr:ext cx="95250" cy="171450"/>
    <xdr:sp macro="" textlink="">
      <xdr:nvSpPr>
        <xdr:cNvPr id="1947" name="Text Box 19">
          <a:extLst>
            <a:ext uri="{FF2B5EF4-FFF2-40B4-BE49-F238E27FC236}">
              <a16:creationId xmlns:a16="http://schemas.microsoft.com/office/drawing/2014/main" id="{238AF34E-B9CF-44CF-A947-1D9B250DFE9C}"/>
            </a:ext>
          </a:extLst>
        </xdr:cNvPr>
        <xdr:cNvSpPr txBox="1">
          <a:spLocks noChangeArrowheads="1"/>
        </xdr:cNvSpPr>
      </xdr:nvSpPr>
      <xdr:spPr bwMode="auto">
        <a:xfrm>
          <a:off x="15475857"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xdr:row>
      <xdr:rowOff>504825</xdr:rowOff>
    </xdr:from>
    <xdr:ext cx="95250" cy="444014"/>
    <xdr:sp macro="" textlink="">
      <xdr:nvSpPr>
        <xdr:cNvPr id="1948" name="Text Box 15">
          <a:extLst>
            <a:ext uri="{FF2B5EF4-FFF2-40B4-BE49-F238E27FC236}">
              <a16:creationId xmlns:a16="http://schemas.microsoft.com/office/drawing/2014/main" id="{961510CD-8AE1-4FCC-9E17-6A5F99E70CF3}"/>
            </a:ext>
          </a:extLst>
        </xdr:cNvPr>
        <xdr:cNvSpPr txBox="1">
          <a:spLocks noChangeArrowheads="1"/>
        </xdr:cNvSpPr>
      </xdr:nvSpPr>
      <xdr:spPr bwMode="auto">
        <a:xfrm>
          <a:off x="3710214" y="5789839"/>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1949" name="Text Box 16">
          <a:extLst>
            <a:ext uri="{FF2B5EF4-FFF2-40B4-BE49-F238E27FC236}">
              <a16:creationId xmlns:a16="http://schemas.microsoft.com/office/drawing/2014/main" id="{92A5448E-156B-4EC1-948E-050DABF77E67}"/>
            </a:ext>
          </a:extLst>
        </xdr:cNvPr>
        <xdr:cNvSpPr txBox="1">
          <a:spLocks noChangeArrowheads="1"/>
        </xdr:cNvSpPr>
      </xdr:nvSpPr>
      <xdr:spPr bwMode="auto">
        <a:xfrm>
          <a:off x="371021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1950" name="Text Box 17">
          <a:extLst>
            <a:ext uri="{FF2B5EF4-FFF2-40B4-BE49-F238E27FC236}">
              <a16:creationId xmlns:a16="http://schemas.microsoft.com/office/drawing/2014/main" id="{70ABB064-BA56-4A4B-8C46-B54F93242F59}"/>
            </a:ext>
          </a:extLst>
        </xdr:cNvPr>
        <xdr:cNvSpPr txBox="1">
          <a:spLocks noChangeArrowheads="1"/>
        </xdr:cNvSpPr>
      </xdr:nvSpPr>
      <xdr:spPr bwMode="auto">
        <a:xfrm>
          <a:off x="371021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1951" name="Text Box 18">
          <a:extLst>
            <a:ext uri="{FF2B5EF4-FFF2-40B4-BE49-F238E27FC236}">
              <a16:creationId xmlns:a16="http://schemas.microsoft.com/office/drawing/2014/main" id="{D9CB9989-A037-469E-84B5-1D2B4F063AB3}"/>
            </a:ext>
          </a:extLst>
        </xdr:cNvPr>
        <xdr:cNvSpPr txBox="1">
          <a:spLocks noChangeArrowheads="1"/>
        </xdr:cNvSpPr>
      </xdr:nvSpPr>
      <xdr:spPr bwMode="auto">
        <a:xfrm>
          <a:off x="371021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1952" name="Text Box 19">
          <a:extLst>
            <a:ext uri="{FF2B5EF4-FFF2-40B4-BE49-F238E27FC236}">
              <a16:creationId xmlns:a16="http://schemas.microsoft.com/office/drawing/2014/main" id="{2FBFF4C5-F8EC-4E22-ABC8-32CE74414179}"/>
            </a:ext>
          </a:extLst>
        </xdr:cNvPr>
        <xdr:cNvSpPr txBox="1">
          <a:spLocks noChangeArrowheads="1"/>
        </xdr:cNvSpPr>
      </xdr:nvSpPr>
      <xdr:spPr bwMode="auto">
        <a:xfrm>
          <a:off x="371021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73</xdr:row>
      <xdr:rowOff>504825</xdr:rowOff>
    </xdr:from>
    <xdr:ext cx="95250" cy="442269"/>
    <xdr:sp macro="" textlink="">
      <xdr:nvSpPr>
        <xdr:cNvPr id="1953" name="Text Box 15">
          <a:extLst>
            <a:ext uri="{FF2B5EF4-FFF2-40B4-BE49-F238E27FC236}">
              <a16:creationId xmlns:a16="http://schemas.microsoft.com/office/drawing/2014/main" id="{646452DF-E470-4229-A862-12141A51FBC9}"/>
            </a:ext>
          </a:extLst>
        </xdr:cNvPr>
        <xdr:cNvSpPr txBox="1">
          <a:spLocks noChangeArrowheads="1"/>
        </xdr:cNvSpPr>
      </xdr:nvSpPr>
      <xdr:spPr bwMode="auto">
        <a:xfrm>
          <a:off x="6555468" y="57898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1954" name="Text Box 16">
          <a:extLst>
            <a:ext uri="{FF2B5EF4-FFF2-40B4-BE49-F238E27FC236}">
              <a16:creationId xmlns:a16="http://schemas.microsoft.com/office/drawing/2014/main" id="{74919D37-CBB5-45EC-93C8-55A0AD1FF6F3}"/>
            </a:ext>
          </a:extLst>
        </xdr:cNvPr>
        <xdr:cNvSpPr txBox="1">
          <a:spLocks noChangeArrowheads="1"/>
        </xdr:cNvSpPr>
      </xdr:nvSpPr>
      <xdr:spPr bwMode="auto">
        <a:xfrm>
          <a:off x="6555468"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1955" name="Text Box 17">
          <a:extLst>
            <a:ext uri="{FF2B5EF4-FFF2-40B4-BE49-F238E27FC236}">
              <a16:creationId xmlns:a16="http://schemas.microsoft.com/office/drawing/2014/main" id="{08C1B570-673D-478F-AFDD-E06D92D087EC}"/>
            </a:ext>
          </a:extLst>
        </xdr:cNvPr>
        <xdr:cNvSpPr txBox="1">
          <a:spLocks noChangeArrowheads="1"/>
        </xdr:cNvSpPr>
      </xdr:nvSpPr>
      <xdr:spPr bwMode="auto">
        <a:xfrm>
          <a:off x="6555468"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1956" name="Text Box 18">
          <a:extLst>
            <a:ext uri="{FF2B5EF4-FFF2-40B4-BE49-F238E27FC236}">
              <a16:creationId xmlns:a16="http://schemas.microsoft.com/office/drawing/2014/main" id="{A3E9A73E-5ECB-4A0B-8FCC-4D6550575B0D}"/>
            </a:ext>
          </a:extLst>
        </xdr:cNvPr>
        <xdr:cNvSpPr txBox="1">
          <a:spLocks noChangeArrowheads="1"/>
        </xdr:cNvSpPr>
      </xdr:nvSpPr>
      <xdr:spPr bwMode="auto">
        <a:xfrm>
          <a:off x="6555468"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1957" name="Text Box 16">
          <a:extLst>
            <a:ext uri="{FF2B5EF4-FFF2-40B4-BE49-F238E27FC236}">
              <a16:creationId xmlns:a16="http://schemas.microsoft.com/office/drawing/2014/main" id="{B7FDC12E-B3B3-4404-84F1-7A92A8FF6683}"/>
            </a:ext>
          </a:extLst>
        </xdr:cNvPr>
        <xdr:cNvSpPr txBox="1">
          <a:spLocks noChangeArrowheads="1"/>
        </xdr:cNvSpPr>
      </xdr:nvSpPr>
      <xdr:spPr bwMode="auto">
        <a:xfrm>
          <a:off x="939845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1958" name="Text Box 17">
          <a:extLst>
            <a:ext uri="{FF2B5EF4-FFF2-40B4-BE49-F238E27FC236}">
              <a16:creationId xmlns:a16="http://schemas.microsoft.com/office/drawing/2014/main" id="{FBC54FA8-15BA-4CBD-9C5C-A7FEE3CE60F1}"/>
            </a:ext>
          </a:extLst>
        </xdr:cNvPr>
        <xdr:cNvSpPr txBox="1">
          <a:spLocks noChangeArrowheads="1"/>
        </xdr:cNvSpPr>
      </xdr:nvSpPr>
      <xdr:spPr bwMode="auto">
        <a:xfrm>
          <a:off x="939845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1959" name="Text Box 18">
          <a:extLst>
            <a:ext uri="{FF2B5EF4-FFF2-40B4-BE49-F238E27FC236}">
              <a16:creationId xmlns:a16="http://schemas.microsoft.com/office/drawing/2014/main" id="{A6F31BE7-68E0-4F7E-B118-EA21297B5197}"/>
            </a:ext>
          </a:extLst>
        </xdr:cNvPr>
        <xdr:cNvSpPr txBox="1">
          <a:spLocks noChangeArrowheads="1"/>
        </xdr:cNvSpPr>
      </xdr:nvSpPr>
      <xdr:spPr bwMode="auto">
        <a:xfrm>
          <a:off x="939845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1960" name="Text Box 19">
          <a:extLst>
            <a:ext uri="{FF2B5EF4-FFF2-40B4-BE49-F238E27FC236}">
              <a16:creationId xmlns:a16="http://schemas.microsoft.com/office/drawing/2014/main" id="{B9EE7987-A375-49F3-9C7F-37B8FC53D984}"/>
            </a:ext>
          </a:extLst>
        </xdr:cNvPr>
        <xdr:cNvSpPr txBox="1">
          <a:spLocks noChangeArrowheads="1"/>
        </xdr:cNvSpPr>
      </xdr:nvSpPr>
      <xdr:spPr bwMode="auto">
        <a:xfrm>
          <a:off x="939845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1961" name="Text Box 16">
          <a:extLst>
            <a:ext uri="{FF2B5EF4-FFF2-40B4-BE49-F238E27FC236}">
              <a16:creationId xmlns:a16="http://schemas.microsoft.com/office/drawing/2014/main" id="{3E41EDED-91C5-4C30-B07C-6D7905498827}"/>
            </a:ext>
          </a:extLst>
        </xdr:cNvPr>
        <xdr:cNvSpPr txBox="1">
          <a:spLocks noChangeArrowheads="1"/>
        </xdr:cNvSpPr>
      </xdr:nvSpPr>
      <xdr:spPr bwMode="auto">
        <a:xfrm>
          <a:off x="939845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1962" name="Text Box 17">
          <a:extLst>
            <a:ext uri="{FF2B5EF4-FFF2-40B4-BE49-F238E27FC236}">
              <a16:creationId xmlns:a16="http://schemas.microsoft.com/office/drawing/2014/main" id="{C7B06ED1-79CA-4EF2-9837-CBE637A515B6}"/>
            </a:ext>
          </a:extLst>
        </xdr:cNvPr>
        <xdr:cNvSpPr txBox="1">
          <a:spLocks noChangeArrowheads="1"/>
        </xdr:cNvSpPr>
      </xdr:nvSpPr>
      <xdr:spPr bwMode="auto">
        <a:xfrm>
          <a:off x="939845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1963" name="Text Box 18">
          <a:extLst>
            <a:ext uri="{FF2B5EF4-FFF2-40B4-BE49-F238E27FC236}">
              <a16:creationId xmlns:a16="http://schemas.microsoft.com/office/drawing/2014/main" id="{28D11158-17EC-40E6-B969-01386ABE4A6C}"/>
            </a:ext>
          </a:extLst>
        </xdr:cNvPr>
        <xdr:cNvSpPr txBox="1">
          <a:spLocks noChangeArrowheads="1"/>
        </xdr:cNvSpPr>
      </xdr:nvSpPr>
      <xdr:spPr bwMode="auto">
        <a:xfrm>
          <a:off x="939845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1964" name="Text Box 19">
          <a:extLst>
            <a:ext uri="{FF2B5EF4-FFF2-40B4-BE49-F238E27FC236}">
              <a16:creationId xmlns:a16="http://schemas.microsoft.com/office/drawing/2014/main" id="{7AA5F8BD-0F2B-42C1-BB93-5C5A34B0911B}"/>
            </a:ext>
          </a:extLst>
        </xdr:cNvPr>
        <xdr:cNvSpPr txBox="1">
          <a:spLocks noChangeArrowheads="1"/>
        </xdr:cNvSpPr>
      </xdr:nvSpPr>
      <xdr:spPr bwMode="auto">
        <a:xfrm>
          <a:off x="9398454" y="57966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504825</xdr:rowOff>
    </xdr:from>
    <xdr:ext cx="95250" cy="448496"/>
    <xdr:sp macro="" textlink="">
      <xdr:nvSpPr>
        <xdr:cNvPr id="1965" name="Text Box 15">
          <a:extLst>
            <a:ext uri="{FF2B5EF4-FFF2-40B4-BE49-F238E27FC236}">
              <a16:creationId xmlns:a16="http://schemas.microsoft.com/office/drawing/2014/main" id="{4FC1BF7C-F348-4F50-B7B0-65E51EB1C94C}"/>
            </a:ext>
          </a:extLst>
        </xdr:cNvPr>
        <xdr:cNvSpPr txBox="1">
          <a:spLocks noChangeArrowheads="1"/>
        </xdr:cNvSpPr>
      </xdr:nvSpPr>
      <xdr:spPr bwMode="auto">
        <a:xfrm>
          <a:off x="3710214" y="5977618"/>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504825</xdr:rowOff>
    </xdr:from>
    <xdr:ext cx="95250" cy="442269"/>
    <xdr:sp macro="" textlink="">
      <xdr:nvSpPr>
        <xdr:cNvPr id="1966" name="Text Box 15">
          <a:extLst>
            <a:ext uri="{FF2B5EF4-FFF2-40B4-BE49-F238E27FC236}">
              <a16:creationId xmlns:a16="http://schemas.microsoft.com/office/drawing/2014/main" id="{3FA75E95-21AA-4EDE-B929-F89BA4521095}"/>
            </a:ext>
          </a:extLst>
        </xdr:cNvPr>
        <xdr:cNvSpPr txBox="1">
          <a:spLocks noChangeArrowheads="1"/>
        </xdr:cNvSpPr>
      </xdr:nvSpPr>
      <xdr:spPr bwMode="auto">
        <a:xfrm>
          <a:off x="6555468" y="59776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74</xdr:row>
      <xdr:rowOff>504825</xdr:rowOff>
    </xdr:from>
    <xdr:ext cx="95250" cy="442269"/>
    <xdr:sp macro="" textlink="">
      <xdr:nvSpPr>
        <xdr:cNvPr id="1967" name="Text Box 15">
          <a:extLst>
            <a:ext uri="{FF2B5EF4-FFF2-40B4-BE49-F238E27FC236}">
              <a16:creationId xmlns:a16="http://schemas.microsoft.com/office/drawing/2014/main" id="{A7670E15-2DBA-4F4B-9347-B358CE23A921}"/>
            </a:ext>
          </a:extLst>
        </xdr:cNvPr>
        <xdr:cNvSpPr txBox="1">
          <a:spLocks noChangeArrowheads="1"/>
        </xdr:cNvSpPr>
      </xdr:nvSpPr>
      <xdr:spPr bwMode="auto">
        <a:xfrm>
          <a:off x="15475857" y="59776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504825</xdr:rowOff>
    </xdr:from>
    <xdr:ext cx="95250" cy="213632"/>
    <xdr:sp macro="" textlink="">
      <xdr:nvSpPr>
        <xdr:cNvPr id="1968" name="Text Box 15">
          <a:extLst>
            <a:ext uri="{FF2B5EF4-FFF2-40B4-BE49-F238E27FC236}">
              <a16:creationId xmlns:a16="http://schemas.microsoft.com/office/drawing/2014/main" id="{8065D6B3-D849-4770-B85F-7F496FF37527}"/>
            </a:ext>
          </a:extLst>
        </xdr:cNvPr>
        <xdr:cNvSpPr txBox="1">
          <a:spLocks noChangeArrowheads="1"/>
        </xdr:cNvSpPr>
      </xdr:nvSpPr>
      <xdr:spPr bwMode="auto">
        <a:xfrm>
          <a:off x="3710214" y="59776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504825</xdr:rowOff>
    </xdr:from>
    <xdr:ext cx="95250" cy="444331"/>
    <xdr:sp macro="" textlink="">
      <xdr:nvSpPr>
        <xdr:cNvPr id="1969" name="Text Box 15">
          <a:extLst>
            <a:ext uri="{FF2B5EF4-FFF2-40B4-BE49-F238E27FC236}">
              <a16:creationId xmlns:a16="http://schemas.microsoft.com/office/drawing/2014/main" id="{DFA37A93-F8C0-47E3-BF22-8217B0CB005A}"/>
            </a:ext>
          </a:extLst>
        </xdr:cNvPr>
        <xdr:cNvSpPr txBox="1">
          <a:spLocks noChangeArrowheads="1"/>
        </xdr:cNvSpPr>
      </xdr:nvSpPr>
      <xdr:spPr bwMode="auto">
        <a:xfrm>
          <a:off x="3710214" y="5977618"/>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504825</xdr:rowOff>
    </xdr:from>
    <xdr:ext cx="95250" cy="213632"/>
    <xdr:sp macro="" textlink="">
      <xdr:nvSpPr>
        <xdr:cNvPr id="1970" name="Text Box 15">
          <a:extLst>
            <a:ext uri="{FF2B5EF4-FFF2-40B4-BE49-F238E27FC236}">
              <a16:creationId xmlns:a16="http://schemas.microsoft.com/office/drawing/2014/main" id="{ECAD2E5D-E481-4FD8-8EFE-8BA422B3FC72}"/>
            </a:ext>
          </a:extLst>
        </xdr:cNvPr>
        <xdr:cNvSpPr txBox="1">
          <a:spLocks noChangeArrowheads="1"/>
        </xdr:cNvSpPr>
      </xdr:nvSpPr>
      <xdr:spPr bwMode="auto">
        <a:xfrm>
          <a:off x="6555468" y="59776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1971" name="Text Box 16">
          <a:extLst>
            <a:ext uri="{FF2B5EF4-FFF2-40B4-BE49-F238E27FC236}">
              <a16:creationId xmlns:a16="http://schemas.microsoft.com/office/drawing/2014/main" id="{9E688637-F2C7-4AFD-AC8C-B149CC60BE9E}"/>
            </a:ext>
          </a:extLst>
        </xdr:cNvPr>
        <xdr:cNvSpPr txBox="1">
          <a:spLocks noChangeArrowheads="1"/>
        </xdr:cNvSpPr>
      </xdr:nvSpPr>
      <xdr:spPr bwMode="auto">
        <a:xfrm>
          <a:off x="371021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1972" name="Text Box 17">
          <a:extLst>
            <a:ext uri="{FF2B5EF4-FFF2-40B4-BE49-F238E27FC236}">
              <a16:creationId xmlns:a16="http://schemas.microsoft.com/office/drawing/2014/main" id="{492827B5-8095-40DB-9CE6-62587F11FEFC}"/>
            </a:ext>
          </a:extLst>
        </xdr:cNvPr>
        <xdr:cNvSpPr txBox="1">
          <a:spLocks noChangeArrowheads="1"/>
        </xdr:cNvSpPr>
      </xdr:nvSpPr>
      <xdr:spPr bwMode="auto">
        <a:xfrm>
          <a:off x="371021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1973" name="Text Box 18">
          <a:extLst>
            <a:ext uri="{FF2B5EF4-FFF2-40B4-BE49-F238E27FC236}">
              <a16:creationId xmlns:a16="http://schemas.microsoft.com/office/drawing/2014/main" id="{22F4865F-2C23-4318-9106-00974B34E284}"/>
            </a:ext>
          </a:extLst>
        </xdr:cNvPr>
        <xdr:cNvSpPr txBox="1">
          <a:spLocks noChangeArrowheads="1"/>
        </xdr:cNvSpPr>
      </xdr:nvSpPr>
      <xdr:spPr bwMode="auto">
        <a:xfrm>
          <a:off x="371021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1974" name="Text Box 19">
          <a:extLst>
            <a:ext uri="{FF2B5EF4-FFF2-40B4-BE49-F238E27FC236}">
              <a16:creationId xmlns:a16="http://schemas.microsoft.com/office/drawing/2014/main" id="{08AFBC32-F895-4C48-8577-ED061450AD67}"/>
            </a:ext>
          </a:extLst>
        </xdr:cNvPr>
        <xdr:cNvSpPr txBox="1">
          <a:spLocks noChangeArrowheads="1"/>
        </xdr:cNvSpPr>
      </xdr:nvSpPr>
      <xdr:spPr bwMode="auto">
        <a:xfrm>
          <a:off x="371021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1975" name="Text Box 16">
          <a:extLst>
            <a:ext uri="{FF2B5EF4-FFF2-40B4-BE49-F238E27FC236}">
              <a16:creationId xmlns:a16="http://schemas.microsoft.com/office/drawing/2014/main" id="{7CB08CA2-7810-4078-B248-EC7DB91F642C}"/>
            </a:ext>
          </a:extLst>
        </xdr:cNvPr>
        <xdr:cNvSpPr txBox="1">
          <a:spLocks noChangeArrowheads="1"/>
        </xdr:cNvSpPr>
      </xdr:nvSpPr>
      <xdr:spPr bwMode="auto">
        <a:xfrm>
          <a:off x="6555468"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1976" name="Text Box 17">
          <a:extLst>
            <a:ext uri="{FF2B5EF4-FFF2-40B4-BE49-F238E27FC236}">
              <a16:creationId xmlns:a16="http://schemas.microsoft.com/office/drawing/2014/main" id="{141B31C4-96E7-4D65-934A-D0A994280B5B}"/>
            </a:ext>
          </a:extLst>
        </xdr:cNvPr>
        <xdr:cNvSpPr txBox="1">
          <a:spLocks noChangeArrowheads="1"/>
        </xdr:cNvSpPr>
      </xdr:nvSpPr>
      <xdr:spPr bwMode="auto">
        <a:xfrm>
          <a:off x="6555468"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1977" name="Text Box 18">
          <a:extLst>
            <a:ext uri="{FF2B5EF4-FFF2-40B4-BE49-F238E27FC236}">
              <a16:creationId xmlns:a16="http://schemas.microsoft.com/office/drawing/2014/main" id="{02E7DA53-D426-48E3-9C43-A9AA5E98AE92}"/>
            </a:ext>
          </a:extLst>
        </xdr:cNvPr>
        <xdr:cNvSpPr txBox="1">
          <a:spLocks noChangeArrowheads="1"/>
        </xdr:cNvSpPr>
      </xdr:nvSpPr>
      <xdr:spPr bwMode="auto">
        <a:xfrm>
          <a:off x="6555468"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1978" name="Text Box 19">
          <a:extLst>
            <a:ext uri="{FF2B5EF4-FFF2-40B4-BE49-F238E27FC236}">
              <a16:creationId xmlns:a16="http://schemas.microsoft.com/office/drawing/2014/main" id="{DB4B2EE0-AFB5-41B2-BD2B-DFBF664B5771}"/>
            </a:ext>
          </a:extLst>
        </xdr:cNvPr>
        <xdr:cNvSpPr txBox="1">
          <a:spLocks noChangeArrowheads="1"/>
        </xdr:cNvSpPr>
      </xdr:nvSpPr>
      <xdr:spPr bwMode="auto">
        <a:xfrm>
          <a:off x="6555468"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78</xdr:row>
      <xdr:rowOff>0</xdr:rowOff>
    </xdr:from>
    <xdr:ext cx="95250" cy="171450"/>
    <xdr:sp macro="" textlink="">
      <xdr:nvSpPr>
        <xdr:cNvPr id="1979" name="Text Box 16">
          <a:extLst>
            <a:ext uri="{FF2B5EF4-FFF2-40B4-BE49-F238E27FC236}">
              <a16:creationId xmlns:a16="http://schemas.microsoft.com/office/drawing/2014/main" id="{B4A62FF8-50F6-4FD2-BF79-F8362164416A}"/>
            </a:ext>
          </a:extLst>
        </xdr:cNvPr>
        <xdr:cNvSpPr txBox="1">
          <a:spLocks noChangeArrowheads="1"/>
        </xdr:cNvSpPr>
      </xdr:nvSpPr>
      <xdr:spPr bwMode="auto">
        <a:xfrm>
          <a:off x="15475857"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78</xdr:row>
      <xdr:rowOff>0</xdr:rowOff>
    </xdr:from>
    <xdr:ext cx="95250" cy="171450"/>
    <xdr:sp macro="" textlink="">
      <xdr:nvSpPr>
        <xdr:cNvPr id="1980" name="Text Box 17">
          <a:extLst>
            <a:ext uri="{FF2B5EF4-FFF2-40B4-BE49-F238E27FC236}">
              <a16:creationId xmlns:a16="http://schemas.microsoft.com/office/drawing/2014/main" id="{93E2314C-7323-4475-B67B-3E74939E86D5}"/>
            </a:ext>
          </a:extLst>
        </xdr:cNvPr>
        <xdr:cNvSpPr txBox="1">
          <a:spLocks noChangeArrowheads="1"/>
        </xdr:cNvSpPr>
      </xdr:nvSpPr>
      <xdr:spPr bwMode="auto">
        <a:xfrm>
          <a:off x="15475857"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78</xdr:row>
      <xdr:rowOff>0</xdr:rowOff>
    </xdr:from>
    <xdr:ext cx="95250" cy="171450"/>
    <xdr:sp macro="" textlink="">
      <xdr:nvSpPr>
        <xdr:cNvPr id="1981" name="Text Box 18">
          <a:extLst>
            <a:ext uri="{FF2B5EF4-FFF2-40B4-BE49-F238E27FC236}">
              <a16:creationId xmlns:a16="http://schemas.microsoft.com/office/drawing/2014/main" id="{375DD61B-534B-4E19-94D0-BEDA9ACC9760}"/>
            </a:ext>
          </a:extLst>
        </xdr:cNvPr>
        <xdr:cNvSpPr txBox="1">
          <a:spLocks noChangeArrowheads="1"/>
        </xdr:cNvSpPr>
      </xdr:nvSpPr>
      <xdr:spPr bwMode="auto">
        <a:xfrm>
          <a:off x="15475857"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78</xdr:row>
      <xdr:rowOff>0</xdr:rowOff>
    </xdr:from>
    <xdr:ext cx="95250" cy="171450"/>
    <xdr:sp macro="" textlink="">
      <xdr:nvSpPr>
        <xdr:cNvPr id="1982" name="Text Box 19">
          <a:extLst>
            <a:ext uri="{FF2B5EF4-FFF2-40B4-BE49-F238E27FC236}">
              <a16:creationId xmlns:a16="http://schemas.microsoft.com/office/drawing/2014/main" id="{CFFF4BD0-3C2F-4673-8CC6-3461A88D5E60}"/>
            </a:ext>
          </a:extLst>
        </xdr:cNvPr>
        <xdr:cNvSpPr txBox="1">
          <a:spLocks noChangeArrowheads="1"/>
        </xdr:cNvSpPr>
      </xdr:nvSpPr>
      <xdr:spPr bwMode="auto">
        <a:xfrm>
          <a:off x="15475857"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1983" name="Text Box 16">
          <a:extLst>
            <a:ext uri="{FF2B5EF4-FFF2-40B4-BE49-F238E27FC236}">
              <a16:creationId xmlns:a16="http://schemas.microsoft.com/office/drawing/2014/main" id="{141EA8A2-B56B-4B5C-A531-0B549996DCD5}"/>
            </a:ext>
          </a:extLst>
        </xdr:cNvPr>
        <xdr:cNvSpPr txBox="1">
          <a:spLocks noChangeArrowheads="1"/>
        </xdr:cNvSpPr>
      </xdr:nvSpPr>
      <xdr:spPr bwMode="auto">
        <a:xfrm>
          <a:off x="371021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1984" name="Text Box 17">
          <a:extLst>
            <a:ext uri="{FF2B5EF4-FFF2-40B4-BE49-F238E27FC236}">
              <a16:creationId xmlns:a16="http://schemas.microsoft.com/office/drawing/2014/main" id="{E4FECC78-18CB-4AF8-B173-922189418758}"/>
            </a:ext>
          </a:extLst>
        </xdr:cNvPr>
        <xdr:cNvSpPr txBox="1">
          <a:spLocks noChangeArrowheads="1"/>
        </xdr:cNvSpPr>
      </xdr:nvSpPr>
      <xdr:spPr bwMode="auto">
        <a:xfrm>
          <a:off x="371021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1985" name="Text Box 18">
          <a:extLst>
            <a:ext uri="{FF2B5EF4-FFF2-40B4-BE49-F238E27FC236}">
              <a16:creationId xmlns:a16="http://schemas.microsoft.com/office/drawing/2014/main" id="{2E816022-45E0-4295-ABA3-F3A813CD34C2}"/>
            </a:ext>
          </a:extLst>
        </xdr:cNvPr>
        <xdr:cNvSpPr txBox="1">
          <a:spLocks noChangeArrowheads="1"/>
        </xdr:cNvSpPr>
      </xdr:nvSpPr>
      <xdr:spPr bwMode="auto">
        <a:xfrm>
          <a:off x="371021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1986" name="Text Box 19">
          <a:extLst>
            <a:ext uri="{FF2B5EF4-FFF2-40B4-BE49-F238E27FC236}">
              <a16:creationId xmlns:a16="http://schemas.microsoft.com/office/drawing/2014/main" id="{E98BDACE-C652-47C8-9214-D42FD9E1BE5C}"/>
            </a:ext>
          </a:extLst>
        </xdr:cNvPr>
        <xdr:cNvSpPr txBox="1">
          <a:spLocks noChangeArrowheads="1"/>
        </xdr:cNvSpPr>
      </xdr:nvSpPr>
      <xdr:spPr bwMode="auto">
        <a:xfrm>
          <a:off x="371021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1987" name="Text Box 16">
          <a:extLst>
            <a:ext uri="{FF2B5EF4-FFF2-40B4-BE49-F238E27FC236}">
              <a16:creationId xmlns:a16="http://schemas.microsoft.com/office/drawing/2014/main" id="{7C3F7369-2C84-4FDC-8EC9-208ED91EB8AA}"/>
            </a:ext>
          </a:extLst>
        </xdr:cNvPr>
        <xdr:cNvSpPr txBox="1">
          <a:spLocks noChangeArrowheads="1"/>
        </xdr:cNvSpPr>
      </xdr:nvSpPr>
      <xdr:spPr bwMode="auto">
        <a:xfrm>
          <a:off x="6555468"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1988" name="Text Box 17">
          <a:extLst>
            <a:ext uri="{FF2B5EF4-FFF2-40B4-BE49-F238E27FC236}">
              <a16:creationId xmlns:a16="http://schemas.microsoft.com/office/drawing/2014/main" id="{E3865A9B-4592-4AC3-962D-7147424274A4}"/>
            </a:ext>
          </a:extLst>
        </xdr:cNvPr>
        <xdr:cNvSpPr txBox="1">
          <a:spLocks noChangeArrowheads="1"/>
        </xdr:cNvSpPr>
      </xdr:nvSpPr>
      <xdr:spPr bwMode="auto">
        <a:xfrm>
          <a:off x="6555468"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1989" name="Text Box 18">
          <a:extLst>
            <a:ext uri="{FF2B5EF4-FFF2-40B4-BE49-F238E27FC236}">
              <a16:creationId xmlns:a16="http://schemas.microsoft.com/office/drawing/2014/main" id="{75FBE134-1E20-44B3-B90A-1A3ADC9D09D2}"/>
            </a:ext>
          </a:extLst>
        </xdr:cNvPr>
        <xdr:cNvSpPr txBox="1">
          <a:spLocks noChangeArrowheads="1"/>
        </xdr:cNvSpPr>
      </xdr:nvSpPr>
      <xdr:spPr bwMode="auto">
        <a:xfrm>
          <a:off x="6555468"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1990" name="Text Box 16">
          <a:extLst>
            <a:ext uri="{FF2B5EF4-FFF2-40B4-BE49-F238E27FC236}">
              <a16:creationId xmlns:a16="http://schemas.microsoft.com/office/drawing/2014/main" id="{7977C0CD-E02F-40CA-B0A7-A5143939662B}"/>
            </a:ext>
          </a:extLst>
        </xdr:cNvPr>
        <xdr:cNvSpPr txBox="1">
          <a:spLocks noChangeArrowheads="1"/>
        </xdr:cNvSpPr>
      </xdr:nvSpPr>
      <xdr:spPr bwMode="auto">
        <a:xfrm>
          <a:off x="939845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1991" name="Text Box 17">
          <a:extLst>
            <a:ext uri="{FF2B5EF4-FFF2-40B4-BE49-F238E27FC236}">
              <a16:creationId xmlns:a16="http://schemas.microsoft.com/office/drawing/2014/main" id="{E4746C12-94AE-4910-9AF1-1917D01FF604}"/>
            </a:ext>
          </a:extLst>
        </xdr:cNvPr>
        <xdr:cNvSpPr txBox="1">
          <a:spLocks noChangeArrowheads="1"/>
        </xdr:cNvSpPr>
      </xdr:nvSpPr>
      <xdr:spPr bwMode="auto">
        <a:xfrm>
          <a:off x="939845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1992" name="Text Box 18">
          <a:extLst>
            <a:ext uri="{FF2B5EF4-FFF2-40B4-BE49-F238E27FC236}">
              <a16:creationId xmlns:a16="http://schemas.microsoft.com/office/drawing/2014/main" id="{FE9F88CE-028F-45F4-AE11-AD6E0AECF277}"/>
            </a:ext>
          </a:extLst>
        </xdr:cNvPr>
        <xdr:cNvSpPr txBox="1">
          <a:spLocks noChangeArrowheads="1"/>
        </xdr:cNvSpPr>
      </xdr:nvSpPr>
      <xdr:spPr bwMode="auto">
        <a:xfrm>
          <a:off x="939845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1993" name="Text Box 19">
          <a:extLst>
            <a:ext uri="{FF2B5EF4-FFF2-40B4-BE49-F238E27FC236}">
              <a16:creationId xmlns:a16="http://schemas.microsoft.com/office/drawing/2014/main" id="{FC91F483-0A9B-4512-98F0-E33E9854D89A}"/>
            </a:ext>
          </a:extLst>
        </xdr:cNvPr>
        <xdr:cNvSpPr txBox="1">
          <a:spLocks noChangeArrowheads="1"/>
        </xdr:cNvSpPr>
      </xdr:nvSpPr>
      <xdr:spPr bwMode="auto">
        <a:xfrm>
          <a:off x="939845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1994" name="Text Box 16">
          <a:extLst>
            <a:ext uri="{FF2B5EF4-FFF2-40B4-BE49-F238E27FC236}">
              <a16:creationId xmlns:a16="http://schemas.microsoft.com/office/drawing/2014/main" id="{E6CD86CF-278A-4464-B33A-E12AEE6A56BB}"/>
            </a:ext>
          </a:extLst>
        </xdr:cNvPr>
        <xdr:cNvSpPr txBox="1">
          <a:spLocks noChangeArrowheads="1"/>
        </xdr:cNvSpPr>
      </xdr:nvSpPr>
      <xdr:spPr bwMode="auto">
        <a:xfrm>
          <a:off x="939845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1995" name="Text Box 17">
          <a:extLst>
            <a:ext uri="{FF2B5EF4-FFF2-40B4-BE49-F238E27FC236}">
              <a16:creationId xmlns:a16="http://schemas.microsoft.com/office/drawing/2014/main" id="{9D78BE41-E7B2-4A3B-94FE-562D33A3AE53}"/>
            </a:ext>
          </a:extLst>
        </xdr:cNvPr>
        <xdr:cNvSpPr txBox="1">
          <a:spLocks noChangeArrowheads="1"/>
        </xdr:cNvSpPr>
      </xdr:nvSpPr>
      <xdr:spPr bwMode="auto">
        <a:xfrm>
          <a:off x="939845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1996" name="Text Box 18">
          <a:extLst>
            <a:ext uri="{FF2B5EF4-FFF2-40B4-BE49-F238E27FC236}">
              <a16:creationId xmlns:a16="http://schemas.microsoft.com/office/drawing/2014/main" id="{87A3A99D-81F0-471F-B86D-2190D6ED8F29}"/>
            </a:ext>
          </a:extLst>
        </xdr:cNvPr>
        <xdr:cNvSpPr txBox="1">
          <a:spLocks noChangeArrowheads="1"/>
        </xdr:cNvSpPr>
      </xdr:nvSpPr>
      <xdr:spPr bwMode="auto">
        <a:xfrm>
          <a:off x="939845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1997" name="Text Box 19">
          <a:extLst>
            <a:ext uri="{FF2B5EF4-FFF2-40B4-BE49-F238E27FC236}">
              <a16:creationId xmlns:a16="http://schemas.microsoft.com/office/drawing/2014/main" id="{11B333B5-62CD-4E16-BDF0-EB958BB70E8B}"/>
            </a:ext>
          </a:extLst>
        </xdr:cNvPr>
        <xdr:cNvSpPr txBox="1">
          <a:spLocks noChangeArrowheads="1"/>
        </xdr:cNvSpPr>
      </xdr:nvSpPr>
      <xdr:spPr bwMode="auto">
        <a:xfrm>
          <a:off x="9398454" y="63409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1998" name="Text Box 16">
          <a:extLst>
            <a:ext uri="{FF2B5EF4-FFF2-40B4-BE49-F238E27FC236}">
              <a16:creationId xmlns:a16="http://schemas.microsoft.com/office/drawing/2014/main" id="{067D55A0-99E0-4C7D-91C4-10FF650EEF7D}"/>
            </a:ext>
          </a:extLst>
        </xdr:cNvPr>
        <xdr:cNvSpPr txBox="1">
          <a:spLocks noChangeArrowheads="1"/>
        </xdr:cNvSpPr>
      </xdr:nvSpPr>
      <xdr:spPr bwMode="auto">
        <a:xfrm>
          <a:off x="3710214"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1999" name="Text Box 17">
          <a:extLst>
            <a:ext uri="{FF2B5EF4-FFF2-40B4-BE49-F238E27FC236}">
              <a16:creationId xmlns:a16="http://schemas.microsoft.com/office/drawing/2014/main" id="{1C8EF16F-06A4-4F8E-95B5-E0F99D50682D}"/>
            </a:ext>
          </a:extLst>
        </xdr:cNvPr>
        <xdr:cNvSpPr txBox="1">
          <a:spLocks noChangeArrowheads="1"/>
        </xdr:cNvSpPr>
      </xdr:nvSpPr>
      <xdr:spPr bwMode="auto">
        <a:xfrm>
          <a:off x="3710214"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2000" name="Text Box 18">
          <a:extLst>
            <a:ext uri="{FF2B5EF4-FFF2-40B4-BE49-F238E27FC236}">
              <a16:creationId xmlns:a16="http://schemas.microsoft.com/office/drawing/2014/main" id="{BDF4FC23-2802-4BD4-9A7C-6340CD14EED1}"/>
            </a:ext>
          </a:extLst>
        </xdr:cNvPr>
        <xdr:cNvSpPr txBox="1">
          <a:spLocks noChangeArrowheads="1"/>
        </xdr:cNvSpPr>
      </xdr:nvSpPr>
      <xdr:spPr bwMode="auto">
        <a:xfrm>
          <a:off x="3710214"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2001" name="Text Box 19">
          <a:extLst>
            <a:ext uri="{FF2B5EF4-FFF2-40B4-BE49-F238E27FC236}">
              <a16:creationId xmlns:a16="http://schemas.microsoft.com/office/drawing/2014/main" id="{9677DAAF-822C-4967-BD77-621FF40C056F}"/>
            </a:ext>
          </a:extLst>
        </xdr:cNvPr>
        <xdr:cNvSpPr txBox="1">
          <a:spLocks noChangeArrowheads="1"/>
        </xdr:cNvSpPr>
      </xdr:nvSpPr>
      <xdr:spPr bwMode="auto">
        <a:xfrm>
          <a:off x="3710214"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504825</xdr:rowOff>
    </xdr:from>
    <xdr:ext cx="95250" cy="461691"/>
    <xdr:sp macro="" textlink="">
      <xdr:nvSpPr>
        <xdr:cNvPr id="2002" name="Text Box 15">
          <a:extLst>
            <a:ext uri="{FF2B5EF4-FFF2-40B4-BE49-F238E27FC236}">
              <a16:creationId xmlns:a16="http://schemas.microsoft.com/office/drawing/2014/main" id="{5DE0DE75-008D-4381-AD51-7306E1A007BB}"/>
            </a:ext>
          </a:extLst>
        </xdr:cNvPr>
        <xdr:cNvSpPr txBox="1">
          <a:spLocks noChangeArrowheads="1"/>
        </xdr:cNvSpPr>
      </xdr:nvSpPr>
      <xdr:spPr bwMode="auto">
        <a:xfrm>
          <a:off x="3710214" y="7066189"/>
          <a:ext cx="95250" cy="4616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2003" name="Text Box 16">
          <a:extLst>
            <a:ext uri="{FF2B5EF4-FFF2-40B4-BE49-F238E27FC236}">
              <a16:creationId xmlns:a16="http://schemas.microsoft.com/office/drawing/2014/main" id="{7CEF36F7-E808-4402-8F9B-AB118A36321A}"/>
            </a:ext>
          </a:extLst>
        </xdr:cNvPr>
        <xdr:cNvSpPr txBox="1">
          <a:spLocks noChangeArrowheads="1"/>
        </xdr:cNvSpPr>
      </xdr:nvSpPr>
      <xdr:spPr bwMode="auto">
        <a:xfrm>
          <a:off x="6555468"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2004" name="Text Box 17">
          <a:extLst>
            <a:ext uri="{FF2B5EF4-FFF2-40B4-BE49-F238E27FC236}">
              <a16:creationId xmlns:a16="http://schemas.microsoft.com/office/drawing/2014/main" id="{E8F39DCA-754F-41B9-9B63-0002A33D239C}"/>
            </a:ext>
          </a:extLst>
        </xdr:cNvPr>
        <xdr:cNvSpPr txBox="1">
          <a:spLocks noChangeArrowheads="1"/>
        </xdr:cNvSpPr>
      </xdr:nvSpPr>
      <xdr:spPr bwMode="auto">
        <a:xfrm>
          <a:off x="6555468"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2005" name="Text Box 18">
          <a:extLst>
            <a:ext uri="{FF2B5EF4-FFF2-40B4-BE49-F238E27FC236}">
              <a16:creationId xmlns:a16="http://schemas.microsoft.com/office/drawing/2014/main" id="{1630D565-D79B-411F-A941-63B4E2680A37}"/>
            </a:ext>
          </a:extLst>
        </xdr:cNvPr>
        <xdr:cNvSpPr txBox="1">
          <a:spLocks noChangeArrowheads="1"/>
        </xdr:cNvSpPr>
      </xdr:nvSpPr>
      <xdr:spPr bwMode="auto">
        <a:xfrm>
          <a:off x="6555468"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2006" name="Text Box 19">
          <a:extLst>
            <a:ext uri="{FF2B5EF4-FFF2-40B4-BE49-F238E27FC236}">
              <a16:creationId xmlns:a16="http://schemas.microsoft.com/office/drawing/2014/main" id="{3894C0BE-D616-466E-B049-D718F2E08A94}"/>
            </a:ext>
          </a:extLst>
        </xdr:cNvPr>
        <xdr:cNvSpPr txBox="1">
          <a:spLocks noChangeArrowheads="1"/>
        </xdr:cNvSpPr>
      </xdr:nvSpPr>
      <xdr:spPr bwMode="auto">
        <a:xfrm>
          <a:off x="6555468"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504825</xdr:rowOff>
    </xdr:from>
    <xdr:ext cx="95250" cy="442269"/>
    <xdr:sp macro="" textlink="">
      <xdr:nvSpPr>
        <xdr:cNvPr id="2007" name="Text Box 15">
          <a:extLst>
            <a:ext uri="{FF2B5EF4-FFF2-40B4-BE49-F238E27FC236}">
              <a16:creationId xmlns:a16="http://schemas.microsoft.com/office/drawing/2014/main" id="{74A3770A-CEC5-4C7D-8FC5-C23E4CE5B73C}"/>
            </a:ext>
          </a:extLst>
        </xdr:cNvPr>
        <xdr:cNvSpPr txBox="1">
          <a:spLocks noChangeArrowheads="1"/>
        </xdr:cNvSpPr>
      </xdr:nvSpPr>
      <xdr:spPr bwMode="auto">
        <a:xfrm>
          <a:off x="6555468" y="70661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82</xdr:row>
      <xdr:rowOff>0</xdr:rowOff>
    </xdr:from>
    <xdr:ext cx="95250" cy="171450"/>
    <xdr:sp macro="" textlink="">
      <xdr:nvSpPr>
        <xdr:cNvPr id="2008" name="Text Box 16">
          <a:extLst>
            <a:ext uri="{FF2B5EF4-FFF2-40B4-BE49-F238E27FC236}">
              <a16:creationId xmlns:a16="http://schemas.microsoft.com/office/drawing/2014/main" id="{C7C22862-7FF9-47EE-8943-B0944D077791}"/>
            </a:ext>
          </a:extLst>
        </xdr:cNvPr>
        <xdr:cNvSpPr txBox="1">
          <a:spLocks noChangeArrowheads="1"/>
        </xdr:cNvSpPr>
      </xdr:nvSpPr>
      <xdr:spPr bwMode="auto">
        <a:xfrm>
          <a:off x="15475857"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82</xdr:row>
      <xdr:rowOff>0</xdr:rowOff>
    </xdr:from>
    <xdr:ext cx="95250" cy="171450"/>
    <xdr:sp macro="" textlink="">
      <xdr:nvSpPr>
        <xdr:cNvPr id="2009" name="Text Box 17">
          <a:extLst>
            <a:ext uri="{FF2B5EF4-FFF2-40B4-BE49-F238E27FC236}">
              <a16:creationId xmlns:a16="http://schemas.microsoft.com/office/drawing/2014/main" id="{4680BAC4-4424-423D-BC2C-D6631D5FDD52}"/>
            </a:ext>
          </a:extLst>
        </xdr:cNvPr>
        <xdr:cNvSpPr txBox="1">
          <a:spLocks noChangeArrowheads="1"/>
        </xdr:cNvSpPr>
      </xdr:nvSpPr>
      <xdr:spPr bwMode="auto">
        <a:xfrm>
          <a:off x="15475857"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82</xdr:row>
      <xdr:rowOff>0</xdr:rowOff>
    </xdr:from>
    <xdr:ext cx="95250" cy="171450"/>
    <xdr:sp macro="" textlink="">
      <xdr:nvSpPr>
        <xdr:cNvPr id="2010" name="Text Box 18">
          <a:extLst>
            <a:ext uri="{FF2B5EF4-FFF2-40B4-BE49-F238E27FC236}">
              <a16:creationId xmlns:a16="http://schemas.microsoft.com/office/drawing/2014/main" id="{641C5FCF-7676-471B-AB82-3FE7DE20A84E}"/>
            </a:ext>
          </a:extLst>
        </xdr:cNvPr>
        <xdr:cNvSpPr txBox="1">
          <a:spLocks noChangeArrowheads="1"/>
        </xdr:cNvSpPr>
      </xdr:nvSpPr>
      <xdr:spPr bwMode="auto">
        <a:xfrm>
          <a:off x="15475857"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82</xdr:row>
      <xdr:rowOff>0</xdr:rowOff>
    </xdr:from>
    <xdr:ext cx="95250" cy="171450"/>
    <xdr:sp macro="" textlink="">
      <xdr:nvSpPr>
        <xdr:cNvPr id="2011" name="Text Box 19">
          <a:extLst>
            <a:ext uri="{FF2B5EF4-FFF2-40B4-BE49-F238E27FC236}">
              <a16:creationId xmlns:a16="http://schemas.microsoft.com/office/drawing/2014/main" id="{4E263BB1-7808-45CF-9FE6-6A3FBDDCD399}"/>
            </a:ext>
          </a:extLst>
        </xdr:cNvPr>
        <xdr:cNvSpPr txBox="1">
          <a:spLocks noChangeArrowheads="1"/>
        </xdr:cNvSpPr>
      </xdr:nvSpPr>
      <xdr:spPr bwMode="auto">
        <a:xfrm>
          <a:off x="15475857"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82</xdr:row>
      <xdr:rowOff>504825</xdr:rowOff>
    </xdr:from>
    <xdr:ext cx="95250" cy="442269"/>
    <xdr:sp macro="" textlink="">
      <xdr:nvSpPr>
        <xdr:cNvPr id="2012" name="Text Box 15">
          <a:extLst>
            <a:ext uri="{FF2B5EF4-FFF2-40B4-BE49-F238E27FC236}">
              <a16:creationId xmlns:a16="http://schemas.microsoft.com/office/drawing/2014/main" id="{42904C1D-8515-4254-8005-B69A77798AD7}"/>
            </a:ext>
          </a:extLst>
        </xdr:cNvPr>
        <xdr:cNvSpPr txBox="1">
          <a:spLocks noChangeArrowheads="1"/>
        </xdr:cNvSpPr>
      </xdr:nvSpPr>
      <xdr:spPr bwMode="auto">
        <a:xfrm>
          <a:off x="15475857" y="70661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81</xdr:row>
      <xdr:rowOff>504825</xdr:rowOff>
    </xdr:from>
    <xdr:ext cx="95250" cy="444014"/>
    <xdr:sp macro="" textlink="">
      <xdr:nvSpPr>
        <xdr:cNvPr id="2013" name="Text Box 15">
          <a:extLst>
            <a:ext uri="{FF2B5EF4-FFF2-40B4-BE49-F238E27FC236}">
              <a16:creationId xmlns:a16="http://schemas.microsoft.com/office/drawing/2014/main" id="{3E80D04A-5B6F-4A7A-8F84-D1803C296D3C}"/>
            </a:ext>
          </a:extLst>
        </xdr:cNvPr>
        <xdr:cNvSpPr txBox="1">
          <a:spLocks noChangeArrowheads="1"/>
        </xdr:cNvSpPr>
      </xdr:nvSpPr>
      <xdr:spPr bwMode="auto">
        <a:xfrm>
          <a:off x="3710214" y="6878411"/>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2014" name="Text Box 16">
          <a:extLst>
            <a:ext uri="{FF2B5EF4-FFF2-40B4-BE49-F238E27FC236}">
              <a16:creationId xmlns:a16="http://schemas.microsoft.com/office/drawing/2014/main" id="{88F5CC5D-0183-4499-BAFC-5D4365B2D958}"/>
            </a:ext>
          </a:extLst>
        </xdr:cNvPr>
        <xdr:cNvSpPr txBox="1">
          <a:spLocks noChangeArrowheads="1"/>
        </xdr:cNvSpPr>
      </xdr:nvSpPr>
      <xdr:spPr bwMode="auto">
        <a:xfrm>
          <a:off x="3710214"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2015" name="Text Box 17">
          <a:extLst>
            <a:ext uri="{FF2B5EF4-FFF2-40B4-BE49-F238E27FC236}">
              <a16:creationId xmlns:a16="http://schemas.microsoft.com/office/drawing/2014/main" id="{B4FD854B-8033-4E4B-9DA2-B11F5393D010}"/>
            </a:ext>
          </a:extLst>
        </xdr:cNvPr>
        <xdr:cNvSpPr txBox="1">
          <a:spLocks noChangeArrowheads="1"/>
        </xdr:cNvSpPr>
      </xdr:nvSpPr>
      <xdr:spPr bwMode="auto">
        <a:xfrm>
          <a:off x="3710214"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2016" name="Text Box 18">
          <a:extLst>
            <a:ext uri="{FF2B5EF4-FFF2-40B4-BE49-F238E27FC236}">
              <a16:creationId xmlns:a16="http://schemas.microsoft.com/office/drawing/2014/main" id="{D588D3E1-B6A9-4A9A-8020-E0D3E0D9D7AE}"/>
            </a:ext>
          </a:extLst>
        </xdr:cNvPr>
        <xdr:cNvSpPr txBox="1">
          <a:spLocks noChangeArrowheads="1"/>
        </xdr:cNvSpPr>
      </xdr:nvSpPr>
      <xdr:spPr bwMode="auto">
        <a:xfrm>
          <a:off x="3710214"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2017" name="Text Box 19">
          <a:extLst>
            <a:ext uri="{FF2B5EF4-FFF2-40B4-BE49-F238E27FC236}">
              <a16:creationId xmlns:a16="http://schemas.microsoft.com/office/drawing/2014/main" id="{B9D2CE59-7906-4038-97E2-B78A2C0A1A7A}"/>
            </a:ext>
          </a:extLst>
        </xdr:cNvPr>
        <xdr:cNvSpPr txBox="1">
          <a:spLocks noChangeArrowheads="1"/>
        </xdr:cNvSpPr>
      </xdr:nvSpPr>
      <xdr:spPr bwMode="auto">
        <a:xfrm>
          <a:off x="3710214"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504825</xdr:rowOff>
    </xdr:from>
    <xdr:ext cx="95250" cy="213632"/>
    <xdr:sp macro="" textlink="">
      <xdr:nvSpPr>
        <xdr:cNvPr id="2018" name="Text Box 15">
          <a:extLst>
            <a:ext uri="{FF2B5EF4-FFF2-40B4-BE49-F238E27FC236}">
              <a16:creationId xmlns:a16="http://schemas.microsoft.com/office/drawing/2014/main" id="{E63C86F6-20D9-4FE8-A68A-B1FCFE2EAF03}"/>
            </a:ext>
          </a:extLst>
        </xdr:cNvPr>
        <xdr:cNvSpPr txBox="1">
          <a:spLocks noChangeArrowheads="1"/>
        </xdr:cNvSpPr>
      </xdr:nvSpPr>
      <xdr:spPr bwMode="auto">
        <a:xfrm>
          <a:off x="3710214" y="70661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504825</xdr:rowOff>
    </xdr:from>
    <xdr:ext cx="95250" cy="444331"/>
    <xdr:sp macro="" textlink="">
      <xdr:nvSpPr>
        <xdr:cNvPr id="2019" name="Text Box 15">
          <a:extLst>
            <a:ext uri="{FF2B5EF4-FFF2-40B4-BE49-F238E27FC236}">
              <a16:creationId xmlns:a16="http://schemas.microsoft.com/office/drawing/2014/main" id="{048CF4B0-82E3-4F28-A30C-AEE0AA0A696F}"/>
            </a:ext>
          </a:extLst>
        </xdr:cNvPr>
        <xdr:cNvSpPr txBox="1">
          <a:spLocks noChangeArrowheads="1"/>
        </xdr:cNvSpPr>
      </xdr:nvSpPr>
      <xdr:spPr bwMode="auto">
        <a:xfrm>
          <a:off x="3710214" y="7066189"/>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81</xdr:row>
      <xdr:rowOff>504825</xdr:rowOff>
    </xdr:from>
    <xdr:ext cx="95250" cy="442269"/>
    <xdr:sp macro="" textlink="">
      <xdr:nvSpPr>
        <xdr:cNvPr id="2020" name="Text Box 15">
          <a:extLst>
            <a:ext uri="{FF2B5EF4-FFF2-40B4-BE49-F238E27FC236}">
              <a16:creationId xmlns:a16="http://schemas.microsoft.com/office/drawing/2014/main" id="{7C9BE3EC-D189-427D-9089-12F9D89A4EAC}"/>
            </a:ext>
          </a:extLst>
        </xdr:cNvPr>
        <xdr:cNvSpPr txBox="1">
          <a:spLocks noChangeArrowheads="1"/>
        </xdr:cNvSpPr>
      </xdr:nvSpPr>
      <xdr:spPr bwMode="auto">
        <a:xfrm>
          <a:off x="6555468" y="68784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2021" name="Text Box 16">
          <a:extLst>
            <a:ext uri="{FF2B5EF4-FFF2-40B4-BE49-F238E27FC236}">
              <a16:creationId xmlns:a16="http://schemas.microsoft.com/office/drawing/2014/main" id="{47C302B6-DEBB-4D3F-AFA9-97F49C8BFB81}"/>
            </a:ext>
          </a:extLst>
        </xdr:cNvPr>
        <xdr:cNvSpPr txBox="1">
          <a:spLocks noChangeArrowheads="1"/>
        </xdr:cNvSpPr>
      </xdr:nvSpPr>
      <xdr:spPr bwMode="auto">
        <a:xfrm>
          <a:off x="6555468"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2022" name="Text Box 17">
          <a:extLst>
            <a:ext uri="{FF2B5EF4-FFF2-40B4-BE49-F238E27FC236}">
              <a16:creationId xmlns:a16="http://schemas.microsoft.com/office/drawing/2014/main" id="{BB8F0195-D65A-4C18-9FD9-447833033DB2}"/>
            </a:ext>
          </a:extLst>
        </xdr:cNvPr>
        <xdr:cNvSpPr txBox="1">
          <a:spLocks noChangeArrowheads="1"/>
        </xdr:cNvSpPr>
      </xdr:nvSpPr>
      <xdr:spPr bwMode="auto">
        <a:xfrm>
          <a:off x="6555468"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2023" name="Text Box 18">
          <a:extLst>
            <a:ext uri="{FF2B5EF4-FFF2-40B4-BE49-F238E27FC236}">
              <a16:creationId xmlns:a16="http://schemas.microsoft.com/office/drawing/2014/main" id="{B09E62AD-A188-4556-929D-C8CE26044253}"/>
            </a:ext>
          </a:extLst>
        </xdr:cNvPr>
        <xdr:cNvSpPr txBox="1">
          <a:spLocks noChangeArrowheads="1"/>
        </xdr:cNvSpPr>
      </xdr:nvSpPr>
      <xdr:spPr bwMode="auto">
        <a:xfrm>
          <a:off x="6555468"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504825</xdr:rowOff>
    </xdr:from>
    <xdr:ext cx="95250" cy="213632"/>
    <xdr:sp macro="" textlink="">
      <xdr:nvSpPr>
        <xdr:cNvPr id="2024" name="Text Box 15">
          <a:extLst>
            <a:ext uri="{FF2B5EF4-FFF2-40B4-BE49-F238E27FC236}">
              <a16:creationId xmlns:a16="http://schemas.microsoft.com/office/drawing/2014/main" id="{B9C41AF6-77C9-4C52-9573-032A92CE240C}"/>
            </a:ext>
          </a:extLst>
        </xdr:cNvPr>
        <xdr:cNvSpPr txBox="1">
          <a:spLocks noChangeArrowheads="1"/>
        </xdr:cNvSpPr>
      </xdr:nvSpPr>
      <xdr:spPr bwMode="auto">
        <a:xfrm>
          <a:off x="6555468" y="706618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2025" name="Text Box 16">
          <a:extLst>
            <a:ext uri="{FF2B5EF4-FFF2-40B4-BE49-F238E27FC236}">
              <a16:creationId xmlns:a16="http://schemas.microsoft.com/office/drawing/2014/main" id="{D368BB19-5C8D-4F0A-B0CD-C4D3908DD574}"/>
            </a:ext>
          </a:extLst>
        </xdr:cNvPr>
        <xdr:cNvSpPr txBox="1">
          <a:spLocks noChangeArrowheads="1"/>
        </xdr:cNvSpPr>
      </xdr:nvSpPr>
      <xdr:spPr bwMode="auto">
        <a:xfrm>
          <a:off x="9398454"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2026" name="Text Box 17">
          <a:extLst>
            <a:ext uri="{FF2B5EF4-FFF2-40B4-BE49-F238E27FC236}">
              <a16:creationId xmlns:a16="http://schemas.microsoft.com/office/drawing/2014/main" id="{758C3A2A-6A22-4F81-8FB4-6A767429DE49}"/>
            </a:ext>
          </a:extLst>
        </xdr:cNvPr>
        <xdr:cNvSpPr txBox="1">
          <a:spLocks noChangeArrowheads="1"/>
        </xdr:cNvSpPr>
      </xdr:nvSpPr>
      <xdr:spPr bwMode="auto">
        <a:xfrm>
          <a:off x="9398454"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2027" name="Text Box 18">
          <a:extLst>
            <a:ext uri="{FF2B5EF4-FFF2-40B4-BE49-F238E27FC236}">
              <a16:creationId xmlns:a16="http://schemas.microsoft.com/office/drawing/2014/main" id="{F7195DF1-215F-45C8-B853-FFF4189CDE0C}"/>
            </a:ext>
          </a:extLst>
        </xdr:cNvPr>
        <xdr:cNvSpPr txBox="1">
          <a:spLocks noChangeArrowheads="1"/>
        </xdr:cNvSpPr>
      </xdr:nvSpPr>
      <xdr:spPr bwMode="auto">
        <a:xfrm>
          <a:off x="9398454"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2028" name="Text Box 19">
          <a:extLst>
            <a:ext uri="{FF2B5EF4-FFF2-40B4-BE49-F238E27FC236}">
              <a16:creationId xmlns:a16="http://schemas.microsoft.com/office/drawing/2014/main" id="{8B7CFE95-A3F3-4778-AA07-7C30AD008364}"/>
            </a:ext>
          </a:extLst>
        </xdr:cNvPr>
        <xdr:cNvSpPr txBox="1">
          <a:spLocks noChangeArrowheads="1"/>
        </xdr:cNvSpPr>
      </xdr:nvSpPr>
      <xdr:spPr bwMode="auto">
        <a:xfrm>
          <a:off x="9398454"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2029" name="Text Box 16">
          <a:extLst>
            <a:ext uri="{FF2B5EF4-FFF2-40B4-BE49-F238E27FC236}">
              <a16:creationId xmlns:a16="http://schemas.microsoft.com/office/drawing/2014/main" id="{12A832BF-5DAF-416C-B01F-FD9EF4229AA4}"/>
            </a:ext>
          </a:extLst>
        </xdr:cNvPr>
        <xdr:cNvSpPr txBox="1">
          <a:spLocks noChangeArrowheads="1"/>
        </xdr:cNvSpPr>
      </xdr:nvSpPr>
      <xdr:spPr bwMode="auto">
        <a:xfrm>
          <a:off x="9398454"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2030" name="Text Box 17">
          <a:extLst>
            <a:ext uri="{FF2B5EF4-FFF2-40B4-BE49-F238E27FC236}">
              <a16:creationId xmlns:a16="http://schemas.microsoft.com/office/drawing/2014/main" id="{FAED005C-C690-4431-9EEA-B1EE44C7E4FC}"/>
            </a:ext>
          </a:extLst>
        </xdr:cNvPr>
        <xdr:cNvSpPr txBox="1">
          <a:spLocks noChangeArrowheads="1"/>
        </xdr:cNvSpPr>
      </xdr:nvSpPr>
      <xdr:spPr bwMode="auto">
        <a:xfrm>
          <a:off x="9398454"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2031" name="Text Box 18">
          <a:extLst>
            <a:ext uri="{FF2B5EF4-FFF2-40B4-BE49-F238E27FC236}">
              <a16:creationId xmlns:a16="http://schemas.microsoft.com/office/drawing/2014/main" id="{F2FE8110-70C5-4403-9FB0-2716178506AD}"/>
            </a:ext>
          </a:extLst>
        </xdr:cNvPr>
        <xdr:cNvSpPr txBox="1">
          <a:spLocks noChangeArrowheads="1"/>
        </xdr:cNvSpPr>
      </xdr:nvSpPr>
      <xdr:spPr bwMode="auto">
        <a:xfrm>
          <a:off x="9398454"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2032" name="Text Box 19">
          <a:extLst>
            <a:ext uri="{FF2B5EF4-FFF2-40B4-BE49-F238E27FC236}">
              <a16:creationId xmlns:a16="http://schemas.microsoft.com/office/drawing/2014/main" id="{58017549-91D3-4917-90E1-01016967F2FD}"/>
            </a:ext>
          </a:extLst>
        </xdr:cNvPr>
        <xdr:cNvSpPr txBox="1">
          <a:spLocks noChangeArrowheads="1"/>
        </xdr:cNvSpPr>
      </xdr:nvSpPr>
      <xdr:spPr bwMode="auto">
        <a:xfrm>
          <a:off x="9398454" y="6885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2033" name="Text Box 16">
          <a:extLst>
            <a:ext uri="{FF2B5EF4-FFF2-40B4-BE49-F238E27FC236}">
              <a16:creationId xmlns:a16="http://schemas.microsoft.com/office/drawing/2014/main" id="{E0FEEC05-1BEA-4FDE-A541-E311257E4576}"/>
            </a:ext>
          </a:extLst>
        </xdr:cNvPr>
        <xdr:cNvSpPr txBox="1">
          <a:spLocks noChangeArrowheads="1"/>
        </xdr:cNvSpPr>
      </xdr:nvSpPr>
      <xdr:spPr bwMode="auto">
        <a:xfrm>
          <a:off x="3710214"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2034" name="Text Box 17">
          <a:extLst>
            <a:ext uri="{FF2B5EF4-FFF2-40B4-BE49-F238E27FC236}">
              <a16:creationId xmlns:a16="http://schemas.microsoft.com/office/drawing/2014/main" id="{E3301446-58F9-4EF5-B6C2-F40316A6A71B}"/>
            </a:ext>
          </a:extLst>
        </xdr:cNvPr>
        <xdr:cNvSpPr txBox="1">
          <a:spLocks noChangeArrowheads="1"/>
        </xdr:cNvSpPr>
      </xdr:nvSpPr>
      <xdr:spPr bwMode="auto">
        <a:xfrm>
          <a:off x="3710214"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2035" name="Text Box 18">
          <a:extLst>
            <a:ext uri="{FF2B5EF4-FFF2-40B4-BE49-F238E27FC236}">
              <a16:creationId xmlns:a16="http://schemas.microsoft.com/office/drawing/2014/main" id="{B4DC48CC-175C-49EC-B244-49612F4AEFAB}"/>
            </a:ext>
          </a:extLst>
        </xdr:cNvPr>
        <xdr:cNvSpPr txBox="1">
          <a:spLocks noChangeArrowheads="1"/>
        </xdr:cNvSpPr>
      </xdr:nvSpPr>
      <xdr:spPr bwMode="auto">
        <a:xfrm>
          <a:off x="3710214"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2036" name="Text Box 19">
          <a:extLst>
            <a:ext uri="{FF2B5EF4-FFF2-40B4-BE49-F238E27FC236}">
              <a16:creationId xmlns:a16="http://schemas.microsoft.com/office/drawing/2014/main" id="{9E497805-417D-4E3F-B531-9C7D61AFE987}"/>
            </a:ext>
          </a:extLst>
        </xdr:cNvPr>
        <xdr:cNvSpPr txBox="1">
          <a:spLocks noChangeArrowheads="1"/>
        </xdr:cNvSpPr>
      </xdr:nvSpPr>
      <xdr:spPr bwMode="auto">
        <a:xfrm>
          <a:off x="3710214"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2037" name="Text Box 16">
          <a:extLst>
            <a:ext uri="{FF2B5EF4-FFF2-40B4-BE49-F238E27FC236}">
              <a16:creationId xmlns:a16="http://schemas.microsoft.com/office/drawing/2014/main" id="{A5ABDF4C-EF42-4127-B4E7-601A8B3498CE}"/>
            </a:ext>
          </a:extLst>
        </xdr:cNvPr>
        <xdr:cNvSpPr txBox="1">
          <a:spLocks noChangeArrowheads="1"/>
        </xdr:cNvSpPr>
      </xdr:nvSpPr>
      <xdr:spPr bwMode="auto">
        <a:xfrm>
          <a:off x="6555468"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2038" name="Text Box 17">
          <a:extLst>
            <a:ext uri="{FF2B5EF4-FFF2-40B4-BE49-F238E27FC236}">
              <a16:creationId xmlns:a16="http://schemas.microsoft.com/office/drawing/2014/main" id="{1DD5F80E-38C5-4D87-B522-5FAF710F26AA}"/>
            </a:ext>
          </a:extLst>
        </xdr:cNvPr>
        <xdr:cNvSpPr txBox="1">
          <a:spLocks noChangeArrowheads="1"/>
        </xdr:cNvSpPr>
      </xdr:nvSpPr>
      <xdr:spPr bwMode="auto">
        <a:xfrm>
          <a:off x="6555468"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2039" name="Text Box 18">
          <a:extLst>
            <a:ext uri="{FF2B5EF4-FFF2-40B4-BE49-F238E27FC236}">
              <a16:creationId xmlns:a16="http://schemas.microsoft.com/office/drawing/2014/main" id="{3F233B32-3530-4EF4-BA0F-3E0837E09D1C}"/>
            </a:ext>
          </a:extLst>
        </xdr:cNvPr>
        <xdr:cNvSpPr txBox="1">
          <a:spLocks noChangeArrowheads="1"/>
        </xdr:cNvSpPr>
      </xdr:nvSpPr>
      <xdr:spPr bwMode="auto">
        <a:xfrm>
          <a:off x="6555468"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2040" name="Text Box 19">
          <a:extLst>
            <a:ext uri="{FF2B5EF4-FFF2-40B4-BE49-F238E27FC236}">
              <a16:creationId xmlns:a16="http://schemas.microsoft.com/office/drawing/2014/main" id="{EB33487D-4B76-4A33-A448-A72BF302798D}"/>
            </a:ext>
          </a:extLst>
        </xdr:cNvPr>
        <xdr:cNvSpPr txBox="1">
          <a:spLocks noChangeArrowheads="1"/>
        </xdr:cNvSpPr>
      </xdr:nvSpPr>
      <xdr:spPr bwMode="auto">
        <a:xfrm>
          <a:off x="6555468"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86</xdr:row>
      <xdr:rowOff>0</xdr:rowOff>
    </xdr:from>
    <xdr:ext cx="95250" cy="171450"/>
    <xdr:sp macro="" textlink="">
      <xdr:nvSpPr>
        <xdr:cNvPr id="2041" name="Text Box 16">
          <a:extLst>
            <a:ext uri="{FF2B5EF4-FFF2-40B4-BE49-F238E27FC236}">
              <a16:creationId xmlns:a16="http://schemas.microsoft.com/office/drawing/2014/main" id="{BAF3A338-6A31-48D8-8F3F-8B2709DB913E}"/>
            </a:ext>
          </a:extLst>
        </xdr:cNvPr>
        <xdr:cNvSpPr txBox="1">
          <a:spLocks noChangeArrowheads="1"/>
        </xdr:cNvSpPr>
      </xdr:nvSpPr>
      <xdr:spPr bwMode="auto">
        <a:xfrm>
          <a:off x="15475857"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86</xdr:row>
      <xdr:rowOff>0</xdr:rowOff>
    </xdr:from>
    <xdr:ext cx="95250" cy="171450"/>
    <xdr:sp macro="" textlink="">
      <xdr:nvSpPr>
        <xdr:cNvPr id="2042" name="Text Box 17">
          <a:extLst>
            <a:ext uri="{FF2B5EF4-FFF2-40B4-BE49-F238E27FC236}">
              <a16:creationId xmlns:a16="http://schemas.microsoft.com/office/drawing/2014/main" id="{EE5CC6E0-9615-4D73-8CC6-8BCE216AF190}"/>
            </a:ext>
          </a:extLst>
        </xdr:cNvPr>
        <xdr:cNvSpPr txBox="1">
          <a:spLocks noChangeArrowheads="1"/>
        </xdr:cNvSpPr>
      </xdr:nvSpPr>
      <xdr:spPr bwMode="auto">
        <a:xfrm>
          <a:off x="15475857"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86</xdr:row>
      <xdr:rowOff>0</xdr:rowOff>
    </xdr:from>
    <xdr:ext cx="95250" cy="171450"/>
    <xdr:sp macro="" textlink="">
      <xdr:nvSpPr>
        <xdr:cNvPr id="2043" name="Text Box 18">
          <a:extLst>
            <a:ext uri="{FF2B5EF4-FFF2-40B4-BE49-F238E27FC236}">
              <a16:creationId xmlns:a16="http://schemas.microsoft.com/office/drawing/2014/main" id="{358E535E-27F5-418F-A4B0-3CB61B7FBB06}"/>
            </a:ext>
          </a:extLst>
        </xdr:cNvPr>
        <xdr:cNvSpPr txBox="1">
          <a:spLocks noChangeArrowheads="1"/>
        </xdr:cNvSpPr>
      </xdr:nvSpPr>
      <xdr:spPr bwMode="auto">
        <a:xfrm>
          <a:off x="15475857"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86</xdr:row>
      <xdr:rowOff>0</xdr:rowOff>
    </xdr:from>
    <xdr:ext cx="95250" cy="171450"/>
    <xdr:sp macro="" textlink="">
      <xdr:nvSpPr>
        <xdr:cNvPr id="2044" name="Text Box 19">
          <a:extLst>
            <a:ext uri="{FF2B5EF4-FFF2-40B4-BE49-F238E27FC236}">
              <a16:creationId xmlns:a16="http://schemas.microsoft.com/office/drawing/2014/main" id="{48DE74DF-054C-4376-BC38-E02A1B1BF522}"/>
            </a:ext>
          </a:extLst>
        </xdr:cNvPr>
        <xdr:cNvSpPr txBox="1">
          <a:spLocks noChangeArrowheads="1"/>
        </xdr:cNvSpPr>
      </xdr:nvSpPr>
      <xdr:spPr bwMode="auto">
        <a:xfrm>
          <a:off x="15475857"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2045" name="Text Box 16">
          <a:extLst>
            <a:ext uri="{FF2B5EF4-FFF2-40B4-BE49-F238E27FC236}">
              <a16:creationId xmlns:a16="http://schemas.microsoft.com/office/drawing/2014/main" id="{73E7206C-C282-4951-9757-F0A68194299E}"/>
            </a:ext>
          </a:extLst>
        </xdr:cNvPr>
        <xdr:cNvSpPr txBox="1">
          <a:spLocks noChangeArrowheads="1"/>
        </xdr:cNvSpPr>
      </xdr:nvSpPr>
      <xdr:spPr bwMode="auto">
        <a:xfrm>
          <a:off x="3710214"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2046" name="Text Box 17">
          <a:extLst>
            <a:ext uri="{FF2B5EF4-FFF2-40B4-BE49-F238E27FC236}">
              <a16:creationId xmlns:a16="http://schemas.microsoft.com/office/drawing/2014/main" id="{0053A3BE-388D-44B1-9874-EBB542BCF2C9}"/>
            </a:ext>
          </a:extLst>
        </xdr:cNvPr>
        <xdr:cNvSpPr txBox="1">
          <a:spLocks noChangeArrowheads="1"/>
        </xdr:cNvSpPr>
      </xdr:nvSpPr>
      <xdr:spPr bwMode="auto">
        <a:xfrm>
          <a:off x="3710214"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2047" name="Text Box 18">
          <a:extLst>
            <a:ext uri="{FF2B5EF4-FFF2-40B4-BE49-F238E27FC236}">
              <a16:creationId xmlns:a16="http://schemas.microsoft.com/office/drawing/2014/main" id="{56154AA5-5704-4714-B9CC-A3E6D0E0E422}"/>
            </a:ext>
          </a:extLst>
        </xdr:cNvPr>
        <xdr:cNvSpPr txBox="1">
          <a:spLocks noChangeArrowheads="1"/>
        </xdr:cNvSpPr>
      </xdr:nvSpPr>
      <xdr:spPr bwMode="auto">
        <a:xfrm>
          <a:off x="3710214"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2048" name="Text Box 19">
          <a:extLst>
            <a:ext uri="{FF2B5EF4-FFF2-40B4-BE49-F238E27FC236}">
              <a16:creationId xmlns:a16="http://schemas.microsoft.com/office/drawing/2014/main" id="{ABB3F15F-94D1-4A78-9B23-72782DE54A3C}"/>
            </a:ext>
          </a:extLst>
        </xdr:cNvPr>
        <xdr:cNvSpPr txBox="1">
          <a:spLocks noChangeArrowheads="1"/>
        </xdr:cNvSpPr>
      </xdr:nvSpPr>
      <xdr:spPr bwMode="auto">
        <a:xfrm>
          <a:off x="3710214"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2049" name="Text Box 16">
          <a:extLst>
            <a:ext uri="{FF2B5EF4-FFF2-40B4-BE49-F238E27FC236}">
              <a16:creationId xmlns:a16="http://schemas.microsoft.com/office/drawing/2014/main" id="{3600B5BD-6DA7-4F30-BA43-57A89EE7C3A6}"/>
            </a:ext>
          </a:extLst>
        </xdr:cNvPr>
        <xdr:cNvSpPr txBox="1">
          <a:spLocks noChangeArrowheads="1"/>
        </xdr:cNvSpPr>
      </xdr:nvSpPr>
      <xdr:spPr bwMode="auto">
        <a:xfrm>
          <a:off x="6555468"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2050" name="Text Box 17">
          <a:extLst>
            <a:ext uri="{FF2B5EF4-FFF2-40B4-BE49-F238E27FC236}">
              <a16:creationId xmlns:a16="http://schemas.microsoft.com/office/drawing/2014/main" id="{CFE04954-5BC8-4092-A4ED-7361D64F8BA5}"/>
            </a:ext>
          </a:extLst>
        </xdr:cNvPr>
        <xdr:cNvSpPr txBox="1">
          <a:spLocks noChangeArrowheads="1"/>
        </xdr:cNvSpPr>
      </xdr:nvSpPr>
      <xdr:spPr bwMode="auto">
        <a:xfrm>
          <a:off x="6555468"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2051" name="Text Box 18">
          <a:extLst>
            <a:ext uri="{FF2B5EF4-FFF2-40B4-BE49-F238E27FC236}">
              <a16:creationId xmlns:a16="http://schemas.microsoft.com/office/drawing/2014/main" id="{5E5C98FE-D92B-48F4-BA83-ECE175792F8E}"/>
            </a:ext>
          </a:extLst>
        </xdr:cNvPr>
        <xdr:cNvSpPr txBox="1">
          <a:spLocks noChangeArrowheads="1"/>
        </xdr:cNvSpPr>
      </xdr:nvSpPr>
      <xdr:spPr bwMode="auto">
        <a:xfrm>
          <a:off x="6555468"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2052" name="Text Box 16">
          <a:extLst>
            <a:ext uri="{FF2B5EF4-FFF2-40B4-BE49-F238E27FC236}">
              <a16:creationId xmlns:a16="http://schemas.microsoft.com/office/drawing/2014/main" id="{82933A50-2EF4-420C-A088-8FA95962E68D}"/>
            </a:ext>
          </a:extLst>
        </xdr:cNvPr>
        <xdr:cNvSpPr txBox="1">
          <a:spLocks noChangeArrowheads="1"/>
        </xdr:cNvSpPr>
      </xdr:nvSpPr>
      <xdr:spPr bwMode="auto">
        <a:xfrm>
          <a:off x="9398454"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2053" name="Text Box 17">
          <a:extLst>
            <a:ext uri="{FF2B5EF4-FFF2-40B4-BE49-F238E27FC236}">
              <a16:creationId xmlns:a16="http://schemas.microsoft.com/office/drawing/2014/main" id="{5E649CC8-6E43-40BF-BC2A-166CF0EDDAB1}"/>
            </a:ext>
          </a:extLst>
        </xdr:cNvPr>
        <xdr:cNvSpPr txBox="1">
          <a:spLocks noChangeArrowheads="1"/>
        </xdr:cNvSpPr>
      </xdr:nvSpPr>
      <xdr:spPr bwMode="auto">
        <a:xfrm>
          <a:off x="9398454"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2054" name="Text Box 18">
          <a:extLst>
            <a:ext uri="{FF2B5EF4-FFF2-40B4-BE49-F238E27FC236}">
              <a16:creationId xmlns:a16="http://schemas.microsoft.com/office/drawing/2014/main" id="{E57C8952-31CB-4A25-8ECB-1B2D1EAC9226}"/>
            </a:ext>
          </a:extLst>
        </xdr:cNvPr>
        <xdr:cNvSpPr txBox="1">
          <a:spLocks noChangeArrowheads="1"/>
        </xdr:cNvSpPr>
      </xdr:nvSpPr>
      <xdr:spPr bwMode="auto">
        <a:xfrm>
          <a:off x="9398454"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2055" name="Text Box 19">
          <a:extLst>
            <a:ext uri="{FF2B5EF4-FFF2-40B4-BE49-F238E27FC236}">
              <a16:creationId xmlns:a16="http://schemas.microsoft.com/office/drawing/2014/main" id="{1947C24C-ACDD-49B9-9B0B-8C38ED4EE69B}"/>
            </a:ext>
          </a:extLst>
        </xdr:cNvPr>
        <xdr:cNvSpPr txBox="1">
          <a:spLocks noChangeArrowheads="1"/>
        </xdr:cNvSpPr>
      </xdr:nvSpPr>
      <xdr:spPr bwMode="auto">
        <a:xfrm>
          <a:off x="9398454"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2056" name="Text Box 16">
          <a:extLst>
            <a:ext uri="{FF2B5EF4-FFF2-40B4-BE49-F238E27FC236}">
              <a16:creationId xmlns:a16="http://schemas.microsoft.com/office/drawing/2014/main" id="{999D1147-5E62-43DF-BD03-F1F76B537B3E}"/>
            </a:ext>
          </a:extLst>
        </xdr:cNvPr>
        <xdr:cNvSpPr txBox="1">
          <a:spLocks noChangeArrowheads="1"/>
        </xdr:cNvSpPr>
      </xdr:nvSpPr>
      <xdr:spPr bwMode="auto">
        <a:xfrm>
          <a:off x="9398454"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2057" name="Text Box 17">
          <a:extLst>
            <a:ext uri="{FF2B5EF4-FFF2-40B4-BE49-F238E27FC236}">
              <a16:creationId xmlns:a16="http://schemas.microsoft.com/office/drawing/2014/main" id="{F810D755-837B-44AF-B2CE-0D5E906E4888}"/>
            </a:ext>
          </a:extLst>
        </xdr:cNvPr>
        <xdr:cNvSpPr txBox="1">
          <a:spLocks noChangeArrowheads="1"/>
        </xdr:cNvSpPr>
      </xdr:nvSpPr>
      <xdr:spPr bwMode="auto">
        <a:xfrm>
          <a:off x="9398454"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2058" name="Text Box 18">
          <a:extLst>
            <a:ext uri="{FF2B5EF4-FFF2-40B4-BE49-F238E27FC236}">
              <a16:creationId xmlns:a16="http://schemas.microsoft.com/office/drawing/2014/main" id="{5F6C527D-A29D-4871-B6A1-55B557D7FB6A}"/>
            </a:ext>
          </a:extLst>
        </xdr:cNvPr>
        <xdr:cNvSpPr txBox="1">
          <a:spLocks noChangeArrowheads="1"/>
        </xdr:cNvSpPr>
      </xdr:nvSpPr>
      <xdr:spPr bwMode="auto">
        <a:xfrm>
          <a:off x="9398454"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2059" name="Text Box 19">
          <a:extLst>
            <a:ext uri="{FF2B5EF4-FFF2-40B4-BE49-F238E27FC236}">
              <a16:creationId xmlns:a16="http://schemas.microsoft.com/office/drawing/2014/main" id="{990B10BD-0A27-414D-ADA0-2F2014364A25}"/>
            </a:ext>
          </a:extLst>
        </xdr:cNvPr>
        <xdr:cNvSpPr txBox="1">
          <a:spLocks noChangeArrowheads="1"/>
        </xdr:cNvSpPr>
      </xdr:nvSpPr>
      <xdr:spPr bwMode="auto">
        <a:xfrm>
          <a:off x="9398454" y="7429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xdr:row>
      <xdr:rowOff>0</xdr:rowOff>
    </xdr:from>
    <xdr:ext cx="95250" cy="171450"/>
    <xdr:sp macro="" textlink="">
      <xdr:nvSpPr>
        <xdr:cNvPr id="2060" name="Text Box 16">
          <a:extLst>
            <a:ext uri="{FF2B5EF4-FFF2-40B4-BE49-F238E27FC236}">
              <a16:creationId xmlns:a16="http://schemas.microsoft.com/office/drawing/2014/main" id="{02019371-BEB0-4D47-A6C3-610F3CB84681}"/>
            </a:ext>
          </a:extLst>
        </xdr:cNvPr>
        <xdr:cNvSpPr txBox="1">
          <a:spLocks noChangeArrowheads="1"/>
        </xdr:cNvSpPr>
      </xdr:nvSpPr>
      <xdr:spPr bwMode="auto">
        <a:xfrm>
          <a:off x="4664364"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xdr:row>
      <xdr:rowOff>0</xdr:rowOff>
    </xdr:from>
    <xdr:ext cx="95250" cy="171450"/>
    <xdr:sp macro="" textlink="">
      <xdr:nvSpPr>
        <xdr:cNvPr id="2061" name="Text Box 17">
          <a:extLst>
            <a:ext uri="{FF2B5EF4-FFF2-40B4-BE49-F238E27FC236}">
              <a16:creationId xmlns:a16="http://schemas.microsoft.com/office/drawing/2014/main" id="{3F66256C-05EC-4F72-937E-F9D630A4D819}"/>
            </a:ext>
          </a:extLst>
        </xdr:cNvPr>
        <xdr:cNvSpPr txBox="1">
          <a:spLocks noChangeArrowheads="1"/>
        </xdr:cNvSpPr>
      </xdr:nvSpPr>
      <xdr:spPr bwMode="auto">
        <a:xfrm>
          <a:off x="4664364"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xdr:row>
      <xdr:rowOff>0</xdr:rowOff>
    </xdr:from>
    <xdr:ext cx="95250" cy="171450"/>
    <xdr:sp macro="" textlink="">
      <xdr:nvSpPr>
        <xdr:cNvPr id="2062" name="Text Box 18">
          <a:extLst>
            <a:ext uri="{FF2B5EF4-FFF2-40B4-BE49-F238E27FC236}">
              <a16:creationId xmlns:a16="http://schemas.microsoft.com/office/drawing/2014/main" id="{F09D3A19-FB8F-4677-AEE9-2D06B438B0C8}"/>
            </a:ext>
          </a:extLst>
        </xdr:cNvPr>
        <xdr:cNvSpPr txBox="1">
          <a:spLocks noChangeArrowheads="1"/>
        </xdr:cNvSpPr>
      </xdr:nvSpPr>
      <xdr:spPr bwMode="auto">
        <a:xfrm>
          <a:off x="4664364"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xdr:row>
      <xdr:rowOff>0</xdr:rowOff>
    </xdr:from>
    <xdr:ext cx="95250" cy="171450"/>
    <xdr:sp macro="" textlink="">
      <xdr:nvSpPr>
        <xdr:cNvPr id="2063" name="Text Box 19">
          <a:extLst>
            <a:ext uri="{FF2B5EF4-FFF2-40B4-BE49-F238E27FC236}">
              <a16:creationId xmlns:a16="http://schemas.microsoft.com/office/drawing/2014/main" id="{0E9F84A0-F9E5-4313-878F-3C8757AE429A}"/>
            </a:ext>
          </a:extLst>
        </xdr:cNvPr>
        <xdr:cNvSpPr txBox="1">
          <a:spLocks noChangeArrowheads="1"/>
        </xdr:cNvSpPr>
      </xdr:nvSpPr>
      <xdr:spPr bwMode="auto">
        <a:xfrm>
          <a:off x="4664364"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14</xdr:row>
      <xdr:rowOff>0</xdr:rowOff>
    </xdr:from>
    <xdr:ext cx="95250" cy="171450"/>
    <xdr:sp macro="" textlink="">
      <xdr:nvSpPr>
        <xdr:cNvPr id="2064" name="Text Box 16">
          <a:extLst>
            <a:ext uri="{FF2B5EF4-FFF2-40B4-BE49-F238E27FC236}">
              <a16:creationId xmlns:a16="http://schemas.microsoft.com/office/drawing/2014/main" id="{1C1601B3-3F26-42E7-A4F0-3A4C5650F63A}"/>
            </a:ext>
          </a:extLst>
        </xdr:cNvPr>
        <xdr:cNvSpPr txBox="1">
          <a:spLocks noChangeArrowheads="1"/>
        </xdr:cNvSpPr>
      </xdr:nvSpPr>
      <xdr:spPr bwMode="auto">
        <a:xfrm>
          <a:off x="12540961"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14</xdr:row>
      <xdr:rowOff>0</xdr:rowOff>
    </xdr:from>
    <xdr:ext cx="95250" cy="171450"/>
    <xdr:sp macro="" textlink="">
      <xdr:nvSpPr>
        <xdr:cNvPr id="2065" name="Text Box 17">
          <a:extLst>
            <a:ext uri="{FF2B5EF4-FFF2-40B4-BE49-F238E27FC236}">
              <a16:creationId xmlns:a16="http://schemas.microsoft.com/office/drawing/2014/main" id="{EF3D256B-4169-471E-B06F-88CF4E0460D2}"/>
            </a:ext>
          </a:extLst>
        </xdr:cNvPr>
        <xdr:cNvSpPr txBox="1">
          <a:spLocks noChangeArrowheads="1"/>
        </xdr:cNvSpPr>
      </xdr:nvSpPr>
      <xdr:spPr bwMode="auto">
        <a:xfrm>
          <a:off x="12540961"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14</xdr:row>
      <xdr:rowOff>0</xdr:rowOff>
    </xdr:from>
    <xdr:ext cx="95250" cy="171450"/>
    <xdr:sp macro="" textlink="">
      <xdr:nvSpPr>
        <xdr:cNvPr id="2066" name="Text Box 18">
          <a:extLst>
            <a:ext uri="{FF2B5EF4-FFF2-40B4-BE49-F238E27FC236}">
              <a16:creationId xmlns:a16="http://schemas.microsoft.com/office/drawing/2014/main" id="{C76707ED-629F-44E5-9313-96A2FC6A7F2A}"/>
            </a:ext>
          </a:extLst>
        </xdr:cNvPr>
        <xdr:cNvSpPr txBox="1">
          <a:spLocks noChangeArrowheads="1"/>
        </xdr:cNvSpPr>
      </xdr:nvSpPr>
      <xdr:spPr bwMode="auto">
        <a:xfrm>
          <a:off x="12540961"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14</xdr:row>
      <xdr:rowOff>0</xdr:rowOff>
    </xdr:from>
    <xdr:ext cx="95250" cy="171450"/>
    <xdr:sp macro="" textlink="">
      <xdr:nvSpPr>
        <xdr:cNvPr id="2067" name="Text Box 19">
          <a:extLst>
            <a:ext uri="{FF2B5EF4-FFF2-40B4-BE49-F238E27FC236}">
              <a16:creationId xmlns:a16="http://schemas.microsoft.com/office/drawing/2014/main" id="{E2C1DC00-3751-4388-A87B-59DAD906D012}"/>
            </a:ext>
          </a:extLst>
        </xdr:cNvPr>
        <xdr:cNvSpPr txBox="1">
          <a:spLocks noChangeArrowheads="1"/>
        </xdr:cNvSpPr>
      </xdr:nvSpPr>
      <xdr:spPr bwMode="auto">
        <a:xfrm>
          <a:off x="12540961"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11</xdr:row>
      <xdr:rowOff>0</xdr:rowOff>
    </xdr:from>
    <xdr:ext cx="95250" cy="171450"/>
    <xdr:sp macro="" textlink="">
      <xdr:nvSpPr>
        <xdr:cNvPr id="2068" name="Text Box 16">
          <a:extLst>
            <a:ext uri="{FF2B5EF4-FFF2-40B4-BE49-F238E27FC236}">
              <a16:creationId xmlns:a16="http://schemas.microsoft.com/office/drawing/2014/main" id="{B9D0C28C-1EAA-4D6A-8156-55C4C5F5BD50}"/>
            </a:ext>
          </a:extLst>
        </xdr:cNvPr>
        <xdr:cNvSpPr txBox="1">
          <a:spLocks noChangeArrowheads="1"/>
        </xdr:cNvSpPr>
      </xdr:nvSpPr>
      <xdr:spPr bwMode="auto">
        <a:xfrm>
          <a:off x="21832455" y="3036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11</xdr:row>
      <xdr:rowOff>0</xdr:rowOff>
    </xdr:from>
    <xdr:ext cx="95250" cy="171450"/>
    <xdr:sp macro="" textlink="">
      <xdr:nvSpPr>
        <xdr:cNvPr id="2069" name="Text Box 17">
          <a:extLst>
            <a:ext uri="{FF2B5EF4-FFF2-40B4-BE49-F238E27FC236}">
              <a16:creationId xmlns:a16="http://schemas.microsoft.com/office/drawing/2014/main" id="{587B711C-439B-4500-835F-86C219F981B7}"/>
            </a:ext>
          </a:extLst>
        </xdr:cNvPr>
        <xdr:cNvSpPr txBox="1">
          <a:spLocks noChangeArrowheads="1"/>
        </xdr:cNvSpPr>
      </xdr:nvSpPr>
      <xdr:spPr bwMode="auto">
        <a:xfrm>
          <a:off x="21832455" y="3036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11</xdr:row>
      <xdr:rowOff>0</xdr:rowOff>
    </xdr:from>
    <xdr:ext cx="95250" cy="171450"/>
    <xdr:sp macro="" textlink="">
      <xdr:nvSpPr>
        <xdr:cNvPr id="2070" name="Text Box 18">
          <a:extLst>
            <a:ext uri="{FF2B5EF4-FFF2-40B4-BE49-F238E27FC236}">
              <a16:creationId xmlns:a16="http://schemas.microsoft.com/office/drawing/2014/main" id="{294BB2BF-4E9B-49CC-AD8C-DBC823EE6AD3}"/>
            </a:ext>
          </a:extLst>
        </xdr:cNvPr>
        <xdr:cNvSpPr txBox="1">
          <a:spLocks noChangeArrowheads="1"/>
        </xdr:cNvSpPr>
      </xdr:nvSpPr>
      <xdr:spPr bwMode="auto">
        <a:xfrm>
          <a:off x="21832455" y="3036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11</xdr:row>
      <xdr:rowOff>0</xdr:rowOff>
    </xdr:from>
    <xdr:ext cx="95250" cy="171450"/>
    <xdr:sp macro="" textlink="">
      <xdr:nvSpPr>
        <xdr:cNvPr id="2071" name="Text Box 19">
          <a:extLst>
            <a:ext uri="{FF2B5EF4-FFF2-40B4-BE49-F238E27FC236}">
              <a16:creationId xmlns:a16="http://schemas.microsoft.com/office/drawing/2014/main" id="{2D6ADB9A-2FD9-4C2E-B5BA-0708C9FEB260}"/>
            </a:ext>
          </a:extLst>
        </xdr:cNvPr>
        <xdr:cNvSpPr txBox="1">
          <a:spLocks noChangeArrowheads="1"/>
        </xdr:cNvSpPr>
      </xdr:nvSpPr>
      <xdr:spPr bwMode="auto">
        <a:xfrm>
          <a:off x="21832455" y="3036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xdr:row>
      <xdr:rowOff>504825</xdr:rowOff>
    </xdr:from>
    <xdr:ext cx="95250" cy="444014"/>
    <xdr:sp macro="" textlink="">
      <xdr:nvSpPr>
        <xdr:cNvPr id="2072" name="Text Box 15">
          <a:extLst>
            <a:ext uri="{FF2B5EF4-FFF2-40B4-BE49-F238E27FC236}">
              <a16:creationId xmlns:a16="http://schemas.microsoft.com/office/drawing/2014/main" id="{CD08218A-4CCE-4E51-B67B-81CD0BEACBD2}"/>
            </a:ext>
          </a:extLst>
        </xdr:cNvPr>
        <xdr:cNvSpPr txBox="1">
          <a:spLocks noChangeArrowheads="1"/>
        </xdr:cNvSpPr>
      </xdr:nvSpPr>
      <xdr:spPr bwMode="auto">
        <a:xfrm>
          <a:off x="4664364" y="3777384"/>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xdr:row>
      <xdr:rowOff>0</xdr:rowOff>
    </xdr:from>
    <xdr:ext cx="95250" cy="171450"/>
    <xdr:sp macro="" textlink="">
      <xdr:nvSpPr>
        <xdr:cNvPr id="2073" name="Text Box 16">
          <a:extLst>
            <a:ext uri="{FF2B5EF4-FFF2-40B4-BE49-F238E27FC236}">
              <a16:creationId xmlns:a16="http://schemas.microsoft.com/office/drawing/2014/main" id="{C00A8BC3-8753-4425-9667-4138A937C1FB}"/>
            </a:ext>
          </a:extLst>
        </xdr:cNvPr>
        <xdr:cNvSpPr txBox="1">
          <a:spLocks noChangeArrowheads="1"/>
        </xdr:cNvSpPr>
      </xdr:nvSpPr>
      <xdr:spPr bwMode="auto">
        <a:xfrm>
          <a:off x="4664364"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xdr:row>
      <xdr:rowOff>0</xdr:rowOff>
    </xdr:from>
    <xdr:ext cx="95250" cy="171450"/>
    <xdr:sp macro="" textlink="">
      <xdr:nvSpPr>
        <xdr:cNvPr id="2074" name="Text Box 17">
          <a:extLst>
            <a:ext uri="{FF2B5EF4-FFF2-40B4-BE49-F238E27FC236}">
              <a16:creationId xmlns:a16="http://schemas.microsoft.com/office/drawing/2014/main" id="{673CCB3B-D699-4B1D-8981-2A99779B5552}"/>
            </a:ext>
          </a:extLst>
        </xdr:cNvPr>
        <xdr:cNvSpPr txBox="1">
          <a:spLocks noChangeArrowheads="1"/>
        </xdr:cNvSpPr>
      </xdr:nvSpPr>
      <xdr:spPr bwMode="auto">
        <a:xfrm>
          <a:off x="4664364"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xdr:row>
      <xdr:rowOff>0</xdr:rowOff>
    </xdr:from>
    <xdr:ext cx="95250" cy="171450"/>
    <xdr:sp macro="" textlink="">
      <xdr:nvSpPr>
        <xdr:cNvPr id="2075" name="Text Box 18">
          <a:extLst>
            <a:ext uri="{FF2B5EF4-FFF2-40B4-BE49-F238E27FC236}">
              <a16:creationId xmlns:a16="http://schemas.microsoft.com/office/drawing/2014/main" id="{33DD79ED-3B4E-4B53-A358-FDD2018823F0}"/>
            </a:ext>
          </a:extLst>
        </xdr:cNvPr>
        <xdr:cNvSpPr txBox="1">
          <a:spLocks noChangeArrowheads="1"/>
        </xdr:cNvSpPr>
      </xdr:nvSpPr>
      <xdr:spPr bwMode="auto">
        <a:xfrm>
          <a:off x="4664364"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xdr:row>
      <xdr:rowOff>0</xdr:rowOff>
    </xdr:from>
    <xdr:ext cx="95250" cy="171450"/>
    <xdr:sp macro="" textlink="">
      <xdr:nvSpPr>
        <xdr:cNvPr id="2076" name="Text Box 19">
          <a:extLst>
            <a:ext uri="{FF2B5EF4-FFF2-40B4-BE49-F238E27FC236}">
              <a16:creationId xmlns:a16="http://schemas.microsoft.com/office/drawing/2014/main" id="{C91BE8E2-B7C2-4086-9168-E25C09A2295F}"/>
            </a:ext>
          </a:extLst>
        </xdr:cNvPr>
        <xdr:cNvSpPr txBox="1">
          <a:spLocks noChangeArrowheads="1"/>
        </xdr:cNvSpPr>
      </xdr:nvSpPr>
      <xdr:spPr bwMode="auto">
        <a:xfrm>
          <a:off x="4664364"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14</xdr:row>
      <xdr:rowOff>0</xdr:rowOff>
    </xdr:from>
    <xdr:ext cx="95250" cy="171450"/>
    <xdr:sp macro="" textlink="">
      <xdr:nvSpPr>
        <xdr:cNvPr id="2077" name="Text Box 16">
          <a:extLst>
            <a:ext uri="{FF2B5EF4-FFF2-40B4-BE49-F238E27FC236}">
              <a16:creationId xmlns:a16="http://schemas.microsoft.com/office/drawing/2014/main" id="{7D7E4E74-1B42-400C-AA08-FAF3D193E567}"/>
            </a:ext>
          </a:extLst>
        </xdr:cNvPr>
        <xdr:cNvSpPr txBox="1">
          <a:spLocks noChangeArrowheads="1"/>
        </xdr:cNvSpPr>
      </xdr:nvSpPr>
      <xdr:spPr bwMode="auto">
        <a:xfrm>
          <a:off x="12540961"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14</xdr:row>
      <xdr:rowOff>0</xdr:rowOff>
    </xdr:from>
    <xdr:ext cx="95250" cy="171450"/>
    <xdr:sp macro="" textlink="">
      <xdr:nvSpPr>
        <xdr:cNvPr id="2078" name="Text Box 17">
          <a:extLst>
            <a:ext uri="{FF2B5EF4-FFF2-40B4-BE49-F238E27FC236}">
              <a16:creationId xmlns:a16="http://schemas.microsoft.com/office/drawing/2014/main" id="{C46C33DD-9509-4342-98F1-20B3E0F7990E}"/>
            </a:ext>
          </a:extLst>
        </xdr:cNvPr>
        <xdr:cNvSpPr txBox="1">
          <a:spLocks noChangeArrowheads="1"/>
        </xdr:cNvSpPr>
      </xdr:nvSpPr>
      <xdr:spPr bwMode="auto">
        <a:xfrm>
          <a:off x="12540961"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1020762</xdr:colOff>
      <xdr:row>14</xdr:row>
      <xdr:rowOff>15875</xdr:rowOff>
    </xdr:from>
    <xdr:ext cx="95250" cy="171450"/>
    <xdr:sp macro="" textlink="">
      <xdr:nvSpPr>
        <xdr:cNvPr id="2079" name="Text Box 18">
          <a:extLst>
            <a:ext uri="{FF2B5EF4-FFF2-40B4-BE49-F238E27FC236}">
              <a16:creationId xmlns:a16="http://schemas.microsoft.com/office/drawing/2014/main" id="{EF2DB186-9C5B-4975-96B4-F2F50B1414A4}"/>
            </a:ext>
          </a:extLst>
        </xdr:cNvPr>
        <xdr:cNvSpPr txBox="1">
          <a:spLocks noChangeArrowheads="1"/>
        </xdr:cNvSpPr>
      </xdr:nvSpPr>
      <xdr:spPr bwMode="auto">
        <a:xfrm>
          <a:off x="12485398" y="41606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14</xdr:row>
      <xdr:rowOff>0</xdr:rowOff>
    </xdr:from>
    <xdr:ext cx="95250" cy="171450"/>
    <xdr:sp macro="" textlink="">
      <xdr:nvSpPr>
        <xdr:cNvPr id="2080" name="Text Box 16">
          <a:extLst>
            <a:ext uri="{FF2B5EF4-FFF2-40B4-BE49-F238E27FC236}">
              <a16:creationId xmlns:a16="http://schemas.microsoft.com/office/drawing/2014/main" id="{6C64C876-6E8D-4D50-8687-AFEEEC827691}"/>
            </a:ext>
          </a:extLst>
        </xdr:cNvPr>
        <xdr:cNvSpPr txBox="1">
          <a:spLocks noChangeArrowheads="1"/>
        </xdr:cNvSpPr>
      </xdr:nvSpPr>
      <xdr:spPr bwMode="auto">
        <a:xfrm>
          <a:off x="15388070"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14</xdr:row>
      <xdr:rowOff>0</xdr:rowOff>
    </xdr:from>
    <xdr:ext cx="95250" cy="171450"/>
    <xdr:sp macro="" textlink="">
      <xdr:nvSpPr>
        <xdr:cNvPr id="2081" name="Text Box 17">
          <a:extLst>
            <a:ext uri="{FF2B5EF4-FFF2-40B4-BE49-F238E27FC236}">
              <a16:creationId xmlns:a16="http://schemas.microsoft.com/office/drawing/2014/main" id="{8AE9877E-EA08-4490-BCBB-9E151FC015BE}"/>
            </a:ext>
          </a:extLst>
        </xdr:cNvPr>
        <xdr:cNvSpPr txBox="1">
          <a:spLocks noChangeArrowheads="1"/>
        </xdr:cNvSpPr>
      </xdr:nvSpPr>
      <xdr:spPr bwMode="auto">
        <a:xfrm>
          <a:off x="15388070"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14</xdr:row>
      <xdr:rowOff>0</xdr:rowOff>
    </xdr:from>
    <xdr:ext cx="95250" cy="171450"/>
    <xdr:sp macro="" textlink="">
      <xdr:nvSpPr>
        <xdr:cNvPr id="2082" name="Text Box 18">
          <a:extLst>
            <a:ext uri="{FF2B5EF4-FFF2-40B4-BE49-F238E27FC236}">
              <a16:creationId xmlns:a16="http://schemas.microsoft.com/office/drawing/2014/main" id="{3CEAD47E-DDB4-4E15-954B-5D5654FC8429}"/>
            </a:ext>
          </a:extLst>
        </xdr:cNvPr>
        <xdr:cNvSpPr txBox="1">
          <a:spLocks noChangeArrowheads="1"/>
        </xdr:cNvSpPr>
      </xdr:nvSpPr>
      <xdr:spPr bwMode="auto">
        <a:xfrm>
          <a:off x="15388070"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14</xdr:row>
      <xdr:rowOff>0</xdr:rowOff>
    </xdr:from>
    <xdr:ext cx="95250" cy="171450"/>
    <xdr:sp macro="" textlink="">
      <xdr:nvSpPr>
        <xdr:cNvPr id="2083" name="Text Box 19">
          <a:extLst>
            <a:ext uri="{FF2B5EF4-FFF2-40B4-BE49-F238E27FC236}">
              <a16:creationId xmlns:a16="http://schemas.microsoft.com/office/drawing/2014/main" id="{EF20188D-7B08-46F7-8CEE-0EB1F0C04F9E}"/>
            </a:ext>
          </a:extLst>
        </xdr:cNvPr>
        <xdr:cNvSpPr txBox="1">
          <a:spLocks noChangeArrowheads="1"/>
        </xdr:cNvSpPr>
      </xdr:nvSpPr>
      <xdr:spPr bwMode="auto">
        <a:xfrm>
          <a:off x="15388070"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14</xdr:row>
      <xdr:rowOff>0</xdr:rowOff>
    </xdr:from>
    <xdr:ext cx="95250" cy="171450"/>
    <xdr:sp macro="" textlink="">
      <xdr:nvSpPr>
        <xdr:cNvPr id="2084" name="Text Box 16">
          <a:extLst>
            <a:ext uri="{FF2B5EF4-FFF2-40B4-BE49-F238E27FC236}">
              <a16:creationId xmlns:a16="http://schemas.microsoft.com/office/drawing/2014/main" id="{6B3AB85E-A6A5-48C0-9BE1-894CF5E4C2A2}"/>
            </a:ext>
          </a:extLst>
        </xdr:cNvPr>
        <xdr:cNvSpPr txBox="1">
          <a:spLocks noChangeArrowheads="1"/>
        </xdr:cNvSpPr>
      </xdr:nvSpPr>
      <xdr:spPr bwMode="auto">
        <a:xfrm>
          <a:off x="15388070" y="41448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xdr:row>
      <xdr:rowOff>504825</xdr:rowOff>
    </xdr:from>
    <xdr:ext cx="95250" cy="456743"/>
    <xdr:sp macro="" textlink="">
      <xdr:nvSpPr>
        <xdr:cNvPr id="2145" name="Text Box 15">
          <a:extLst>
            <a:ext uri="{FF2B5EF4-FFF2-40B4-BE49-F238E27FC236}">
              <a16:creationId xmlns:a16="http://schemas.microsoft.com/office/drawing/2014/main" id="{D70D1AF7-E4AC-48F5-9476-210A397751D8}"/>
            </a:ext>
          </a:extLst>
        </xdr:cNvPr>
        <xdr:cNvSpPr txBox="1">
          <a:spLocks noChangeArrowheads="1"/>
        </xdr:cNvSpPr>
      </xdr:nvSpPr>
      <xdr:spPr bwMode="auto">
        <a:xfrm>
          <a:off x="4664364" y="4516293"/>
          <a:ext cx="95250" cy="456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14</xdr:row>
      <xdr:rowOff>504825</xdr:rowOff>
    </xdr:from>
    <xdr:ext cx="95250" cy="442269"/>
    <xdr:sp macro="" textlink="">
      <xdr:nvSpPr>
        <xdr:cNvPr id="2146" name="Text Box 15">
          <a:extLst>
            <a:ext uri="{FF2B5EF4-FFF2-40B4-BE49-F238E27FC236}">
              <a16:creationId xmlns:a16="http://schemas.microsoft.com/office/drawing/2014/main" id="{9A0B35F6-EED3-4E90-9539-8D9576423666}"/>
            </a:ext>
          </a:extLst>
        </xdr:cNvPr>
        <xdr:cNvSpPr txBox="1">
          <a:spLocks noChangeArrowheads="1"/>
        </xdr:cNvSpPr>
      </xdr:nvSpPr>
      <xdr:spPr bwMode="auto">
        <a:xfrm>
          <a:off x="12540961" y="451629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14</xdr:row>
      <xdr:rowOff>504825</xdr:rowOff>
    </xdr:from>
    <xdr:ext cx="95250" cy="442269"/>
    <xdr:sp macro="" textlink="">
      <xdr:nvSpPr>
        <xdr:cNvPr id="2147" name="Text Box 15">
          <a:extLst>
            <a:ext uri="{FF2B5EF4-FFF2-40B4-BE49-F238E27FC236}">
              <a16:creationId xmlns:a16="http://schemas.microsoft.com/office/drawing/2014/main" id="{5234E349-CEAE-472C-8C54-B0BBFAE13C7B}"/>
            </a:ext>
          </a:extLst>
        </xdr:cNvPr>
        <xdr:cNvSpPr txBox="1">
          <a:spLocks noChangeArrowheads="1"/>
        </xdr:cNvSpPr>
      </xdr:nvSpPr>
      <xdr:spPr bwMode="auto">
        <a:xfrm>
          <a:off x="21832455" y="451629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xdr:row>
      <xdr:rowOff>504825</xdr:rowOff>
    </xdr:from>
    <xdr:ext cx="95250" cy="213632"/>
    <xdr:sp macro="" textlink="">
      <xdr:nvSpPr>
        <xdr:cNvPr id="2148" name="Text Box 15">
          <a:extLst>
            <a:ext uri="{FF2B5EF4-FFF2-40B4-BE49-F238E27FC236}">
              <a16:creationId xmlns:a16="http://schemas.microsoft.com/office/drawing/2014/main" id="{32CD0566-EBEE-476A-8B8A-FE2383F7850A}"/>
            </a:ext>
          </a:extLst>
        </xdr:cNvPr>
        <xdr:cNvSpPr txBox="1">
          <a:spLocks noChangeArrowheads="1"/>
        </xdr:cNvSpPr>
      </xdr:nvSpPr>
      <xdr:spPr bwMode="auto">
        <a:xfrm>
          <a:off x="4664364" y="451629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14</xdr:row>
      <xdr:rowOff>504825</xdr:rowOff>
    </xdr:from>
    <xdr:ext cx="95250" cy="444331"/>
    <xdr:sp macro="" textlink="">
      <xdr:nvSpPr>
        <xdr:cNvPr id="2149" name="Text Box 15">
          <a:extLst>
            <a:ext uri="{FF2B5EF4-FFF2-40B4-BE49-F238E27FC236}">
              <a16:creationId xmlns:a16="http://schemas.microsoft.com/office/drawing/2014/main" id="{32A465F2-CD7B-40C4-A63B-358F035ED5A5}"/>
            </a:ext>
          </a:extLst>
        </xdr:cNvPr>
        <xdr:cNvSpPr txBox="1">
          <a:spLocks noChangeArrowheads="1"/>
        </xdr:cNvSpPr>
      </xdr:nvSpPr>
      <xdr:spPr bwMode="auto">
        <a:xfrm>
          <a:off x="4664364" y="4516293"/>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14</xdr:row>
      <xdr:rowOff>504825</xdr:rowOff>
    </xdr:from>
    <xdr:ext cx="95250" cy="213632"/>
    <xdr:sp macro="" textlink="">
      <xdr:nvSpPr>
        <xdr:cNvPr id="2150" name="Text Box 15">
          <a:extLst>
            <a:ext uri="{FF2B5EF4-FFF2-40B4-BE49-F238E27FC236}">
              <a16:creationId xmlns:a16="http://schemas.microsoft.com/office/drawing/2014/main" id="{85512673-BE7A-4079-B230-14E99C8BAC32}"/>
            </a:ext>
          </a:extLst>
        </xdr:cNvPr>
        <xdr:cNvSpPr txBox="1">
          <a:spLocks noChangeArrowheads="1"/>
        </xdr:cNvSpPr>
      </xdr:nvSpPr>
      <xdr:spPr bwMode="auto">
        <a:xfrm>
          <a:off x="12540961" y="451629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2151" name="Text Box 16">
          <a:extLst>
            <a:ext uri="{FF2B5EF4-FFF2-40B4-BE49-F238E27FC236}">
              <a16:creationId xmlns:a16="http://schemas.microsoft.com/office/drawing/2014/main" id="{A7B7D3B5-021C-4063-B183-7DE2859F84DE}"/>
            </a:ext>
          </a:extLst>
        </xdr:cNvPr>
        <xdr:cNvSpPr txBox="1">
          <a:spLocks noChangeArrowheads="1"/>
        </xdr:cNvSpPr>
      </xdr:nvSpPr>
      <xdr:spPr bwMode="auto">
        <a:xfrm>
          <a:off x="4664364"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2152" name="Text Box 17">
          <a:extLst>
            <a:ext uri="{FF2B5EF4-FFF2-40B4-BE49-F238E27FC236}">
              <a16:creationId xmlns:a16="http://schemas.microsoft.com/office/drawing/2014/main" id="{120E1928-BE60-4A03-A3C0-F496D49D4CED}"/>
            </a:ext>
          </a:extLst>
        </xdr:cNvPr>
        <xdr:cNvSpPr txBox="1">
          <a:spLocks noChangeArrowheads="1"/>
        </xdr:cNvSpPr>
      </xdr:nvSpPr>
      <xdr:spPr bwMode="auto">
        <a:xfrm>
          <a:off x="4664364"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2153" name="Text Box 18">
          <a:extLst>
            <a:ext uri="{FF2B5EF4-FFF2-40B4-BE49-F238E27FC236}">
              <a16:creationId xmlns:a16="http://schemas.microsoft.com/office/drawing/2014/main" id="{2D188C69-8E58-4016-A0C7-15F18BD339B2}"/>
            </a:ext>
          </a:extLst>
        </xdr:cNvPr>
        <xdr:cNvSpPr txBox="1">
          <a:spLocks noChangeArrowheads="1"/>
        </xdr:cNvSpPr>
      </xdr:nvSpPr>
      <xdr:spPr bwMode="auto">
        <a:xfrm>
          <a:off x="4664364"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2154" name="Text Box 19">
          <a:extLst>
            <a:ext uri="{FF2B5EF4-FFF2-40B4-BE49-F238E27FC236}">
              <a16:creationId xmlns:a16="http://schemas.microsoft.com/office/drawing/2014/main" id="{E73478F2-A34F-4BB1-A1DA-848795000085}"/>
            </a:ext>
          </a:extLst>
        </xdr:cNvPr>
        <xdr:cNvSpPr txBox="1">
          <a:spLocks noChangeArrowheads="1"/>
        </xdr:cNvSpPr>
      </xdr:nvSpPr>
      <xdr:spPr bwMode="auto">
        <a:xfrm>
          <a:off x="4664364"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18</xdr:row>
      <xdr:rowOff>0</xdr:rowOff>
    </xdr:from>
    <xdr:ext cx="95250" cy="171450"/>
    <xdr:sp macro="" textlink="">
      <xdr:nvSpPr>
        <xdr:cNvPr id="2155" name="Text Box 16">
          <a:extLst>
            <a:ext uri="{FF2B5EF4-FFF2-40B4-BE49-F238E27FC236}">
              <a16:creationId xmlns:a16="http://schemas.microsoft.com/office/drawing/2014/main" id="{972F73DC-1AFF-47E9-87CE-FB831B480556}"/>
            </a:ext>
          </a:extLst>
        </xdr:cNvPr>
        <xdr:cNvSpPr txBox="1">
          <a:spLocks noChangeArrowheads="1"/>
        </xdr:cNvSpPr>
      </xdr:nvSpPr>
      <xdr:spPr bwMode="auto">
        <a:xfrm>
          <a:off x="12540961"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18</xdr:row>
      <xdr:rowOff>0</xdr:rowOff>
    </xdr:from>
    <xdr:ext cx="95250" cy="171450"/>
    <xdr:sp macro="" textlink="">
      <xdr:nvSpPr>
        <xdr:cNvPr id="2156" name="Text Box 17">
          <a:extLst>
            <a:ext uri="{FF2B5EF4-FFF2-40B4-BE49-F238E27FC236}">
              <a16:creationId xmlns:a16="http://schemas.microsoft.com/office/drawing/2014/main" id="{31B42599-5154-493F-A440-9E9EE28A54CC}"/>
            </a:ext>
          </a:extLst>
        </xdr:cNvPr>
        <xdr:cNvSpPr txBox="1">
          <a:spLocks noChangeArrowheads="1"/>
        </xdr:cNvSpPr>
      </xdr:nvSpPr>
      <xdr:spPr bwMode="auto">
        <a:xfrm>
          <a:off x="12540961"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18</xdr:row>
      <xdr:rowOff>0</xdr:rowOff>
    </xdr:from>
    <xdr:ext cx="95250" cy="171450"/>
    <xdr:sp macro="" textlink="">
      <xdr:nvSpPr>
        <xdr:cNvPr id="2157" name="Text Box 18">
          <a:extLst>
            <a:ext uri="{FF2B5EF4-FFF2-40B4-BE49-F238E27FC236}">
              <a16:creationId xmlns:a16="http://schemas.microsoft.com/office/drawing/2014/main" id="{66AB6DF7-CFBD-4D14-914A-9444CE6E4BE8}"/>
            </a:ext>
          </a:extLst>
        </xdr:cNvPr>
        <xdr:cNvSpPr txBox="1">
          <a:spLocks noChangeArrowheads="1"/>
        </xdr:cNvSpPr>
      </xdr:nvSpPr>
      <xdr:spPr bwMode="auto">
        <a:xfrm>
          <a:off x="12540961"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18</xdr:row>
      <xdr:rowOff>0</xdr:rowOff>
    </xdr:from>
    <xdr:ext cx="95250" cy="171450"/>
    <xdr:sp macro="" textlink="">
      <xdr:nvSpPr>
        <xdr:cNvPr id="2158" name="Text Box 19">
          <a:extLst>
            <a:ext uri="{FF2B5EF4-FFF2-40B4-BE49-F238E27FC236}">
              <a16:creationId xmlns:a16="http://schemas.microsoft.com/office/drawing/2014/main" id="{44DE7925-C37E-4CC1-B779-38D73D15242F}"/>
            </a:ext>
          </a:extLst>
        </xdr:cNvPr>
        <xdr:cNvSpPr txBox="1">
          <a:spLocks noChangeArrowheads="1"/>
        </xdr:cNvSpPr>
      </xdr:nvSpPr>
      <xdr:spPr bwMode="auto">
        <a:xfrm>
          <a:off x="12540961"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18</xdr:row>
      <xdr:rowOff>0</xdr:rowOff>
    </xdr:from>
    <xdr:ext cx="95250" cy="171450"/>
    <xdr:sp macro="" textlink="">
      <xdr:nvSpPr>
        <xdr:cNvPr id="2159" name="Text Box 16">
          <a:extLst>
            <a:ext uri="{FF2B5EF4-FFF2-40B4-BE49-F238E27FC236}">
              <a16:creationId xmlns:a16="http://schemas.microsoft.com/office/drawing/2014/main" id="{2306B0DA-213E-4E91-BD92-B22581EFD2E5}"/>
            </a:ext>
          </a:extLst>
        </xdr:cNvPr>
        <xdr:cNvSpPr txBox="1">
          <a:spLocks noChangeArrowheads="1"/>
        </xdr:cNvSpPr>
      </xdr:nvSpPr>
      <xdr:spPr bwMode="auto">
        <a:xfrm>
          <a:off x="21832455"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18</xdr:row>
      <xdr:rowOff>0</xdr:rowOff>
    </xdr:from>
    <xdr:ext cx="95250" cy="171450"/>
    <xdr:sp macro="" textlink="">
      <xdr:nvSpPr>
        <xdr:cNvPr id="2160" name="Text Box 17">
          <a:extLst>
            <a:ext uri="{FF2B5EF4-FFF2-40B4-BE49-F238E27FC236}">
              <a16:creationId xmlns:a16="http://schemas.microsoft.com/office/drawing/2014/main" id="{90A99B20-3726-4AC5-8A50-6F86D158F996}"/>
            </a:ext>
          </a:extLst>
        </xdr:cNvPr>
        <xdr:cNvSpPr txBox="1">
          <a:spLocks noChangeArrowheads="1"/>
        </xdr:cNvSpPr>
      </xdr:nvSpPr>
      <xdr:spPr bwMode="auto">
        <a:xfrm>
          <a:off x="21832455"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18</xdr:row>
      <xdr:rowOff>0</xdr:rowOff>
    </xdr:from>
    <xdr:ext cx="95250" cy="171450"/>
    <xdr:sp macro="" textlink="">
      <xdr:nvSpPr>
        <xdr:cNvPr id="2161" name="Text Box 18">
          <a:extLst>
            <a:ext uri="{FF2B5EF4-FFF2-40B4-BE49-F238E27FC236}">
              <a16:creationId xmlns:a16="http://schemas.microsoft.com/office/drawing/2014/main" id="{443DB5DA-FE74-4938-BC71-E993C884A856}"/>
            </a:ext>
          </a:extLst>
        </xdr:cNvPr>
        <xdr:cNvSpPr txBox="1">
          <a:spLocks noChangeArrowheads="1"/>
        </xdr:cNvSpPr>
      </xdr:nvSpPr>
      <xdr:spPr bwMode="auto">
        <a:xfrm>
          <a:off x="21832455"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18</xdr:row>
      <xdr:rowOff>0</xdr:rowOff>
    </xdr:from>
    <xdr:ext cx="95250" cy="171450"/>
    <xdr:sp macro="" textlink="">
      <xdr:nvSpPr>
        <xdr:cNvPr id="2162" name="Text Box 19">
          <a:extLst>
            <a:ext uri="{FF2B5EF4-FFF2-40B4-BE49-F238E27FC236}">
              <a16:creationId xmlns:a16="http://schemas.microsoft.com/office/drawing/2014/main" id="{1CB80CBF-4EE9-4A01-BD9A-FB3D7D7882FC}"/>
            </a:ext>
          </a:extLst>
        </xdr:cNvPr>
        <xdr:cNvSpPr txBox="1">
          <a:spLocks noChangeArrowheads="1"/>
        </xdr:cNvSpPr>
      </xdr:nvSpPr>
      <xdr:spPr bwMode="auto">
        <a:xfrm>
          <a:off x="21832455"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504825</xdr:rowOff>
    </xdr:from>
    <xdr:ext cx="95250" cy="444014"/>
    <xdr:sp macro="" textlink="">
      <xdr:nvSpPr>
        <xdr:cNvPr id="2163" name="Text Box 15">
          <a:extLst>
            <a:ext uri="{FF2B5EF4-FFF2-40B4-BE49-F238E27FC236}">
              <a16:creationId xmlns:a16="http://schemas.microsoft.com/office/drawing/2014/main" id="{0EF2068E-C38E-4F30-8549-1FFD425E49A6}"/>
            </a:ext>
          </a:extLst>
        </xdr:cNvPr>
        <xdr:cNvSpPr txBox="1">
          <a:spLocks noChangeArrowheads="1"/>
        </xdr:cNvSpPr>
      </xdr:nvSpPr>
      <xdr:spPr bwMode="auto">
        <a:xfrm>
          <a:off x="4664364" y="5255202"/>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2164" name="Text Box 16">
          <a:extLst>
            <a:ext uri="{FF2B5EF4-FFF2-40B4-BE49-F238E27FC236}">
              <a16:creationId xmlns:a16="http://schemas.microsoft.com/office/drawing/2014/main" id="{AC07D171-124A-48EE-8081-94EA8CF008C4}"/>
            </a:ext>
          </a:extLst>
        </xdr:cNvPr>
        <xdr:cNvSpPr txBox="1">
          <a:spLocks noChangeArrowheads="1"/>
        </xdr:cNvSpPr>
      </xdr:nvSpPr>
      <xdr:spPr bwMode="auto">
        <a:xfrm>
          <a:off x="4664364"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2165" name="Text Box 17">
          <a:extLst>
            <a:ext uri="{FF2B5EF4-FFF2-40B4-BE49-F238E27FC236}">
              <a16:creationId xmlns:a16="http://schemas.microsoft.com/office/drawing/2014/main" id="{0F445AD0-DA20-47D9-81FE-DEB957FFABA2}"/>
            </a:ext>
          </a:extLst>
        </xdr:cNvPr>
        <xdr:cNvSpPr txBox="1">
          <a:spLocks noChangeArrowheads="1"/>
        </xdr:cNvSpPr>
      </xdr:nvSpPr>
      <xdr:spPr bwMode="auto">
        <a:xfrm>
          <a:off x="4664364"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2166" name="Text Box 18">
          <a:extLst>
            <a:ext uri="{FF2B5EF4-FFF2-40B4-BE49-F238E27FC236}">
              <a16:creationId xmlns:a16="http://schemas.microsoft.com/office/drawing/2014/main" id="{684C9C9E-11C3-4EF5-B8BB-2EDAA05D44AE}"/>
            </a:ext>
          </a:extLst>
        </xdr:cNvPr>
        <xdr:cNvSpPr txBox="1">
          <a:spLocks noChangeArrowheads="1"/>
        </xdr:cNvSpPr>
      </xdr:nvSpPr>
      <xdr:spPr bwMode="auto">
        <a:xfrm>
          <a:off x="4664364"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2167" name="Text Box 19">
          <a:extLst>
            <a:ext uri="{FF2B5EF4-FFF2-40B4-BE49-F238E27FC236}">
              <a16:creationId xmlns:a16="http://schemas.microsoft.com/office/drawing/2014/main" id="{9DAAE30E-D09F-4C46-8370-210D3F362DB9}"/>
            </a:ext>
          </a:extLst>
        </xdr:cNvPr>
        <xdr:cNvSpPr txBox="1">
          <a:spLocks noChangeArrowheads="1"/>
        </xdr:cNvSpPr>
      </xdr:nvSpPr>
      <xdr:spPr bwMode="auto">
        <a:xfrm>
          <a:off x="4664364"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16</xdr:row>
      <xdr:rowOff>504825</xdr:rowOff>
    </xdr:from>
    <xdr:ext cx="95250" cy="442269"/>
    <xdr:sp macro="" textlink="">
      <xdr:nvSpPr>
        <xdr:cNvPr id="2168" name="Text Box 15">
          <a:extLst>
            <a:ext uri="{FF2B5EF4-FFF2-40B4-BE49-F238E27FC236}">
              <a16:creationId xmlns:a16="http://schemas.microsoft.com/office/drawing/2014/main" id="{80781E93-CC21-4A3A-86BE-46E1A4DF763F}"/>
            </a:ext>
          </a:extLst>
        </xdr:cNvPr>
        <xdr:cNvSpPr txBox="1">
          <a:spLocks noChangeArrowheads="1"/>
        </xdr:cNvSpPr>
      </xdr:nvSpPr>
      <xdr:spPr bwMode="auto">
        <a:xfrm>
          <a:off x="12540961" y="525520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18</xdr:row>
      <xdr:rowOff>0</xdr:rowOff>
    </xdr:from>
    <xdr:ext cx="95250" cy="171450"/>
    <xdr:sp macro="" textlink="">
      <xdr:nvSpPr>
        <xdr:cNvPr id="2169" name="Text Box 16">
          <a:extLst>
            <a:ext uri="{FF2B5EF4-FFF2-40B4-BE49-F238E27FC236}">
              <a16:creationId xmlns:a16="http://schemas.microsoft.com/office/drawing/2014/main" id="{16586F9D-BC14-408C-BF28-329EC9F14D35}"/>
            </a:ext>
          </a:extLst>
        </xdr:cNvPr>
        <xdr:cNvSpPr txBox="1">
          <a:spLocks noChangeArrowheads="1"/>
        </xdr:cNvSpPr>
      </xdr:nvSpPr>
      <xdr:spPr bwMode="auto">
        <a:xfrm>
          <a:off x="12540961"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18</xdr:row>
      <xdr:rowOff>0</xdr:rowOff>
    </xdr:from>
    <xdr:ext cx="95250" cy="171450"/>
    <xdr:sp macro="" textlink="">
      <xdr:nvSpPr>
        <xdr:cNvPr id="2170" name="Text Box 17">
          <a:extLst>
            <a:ext uri="{FF2B5EF4-FFF2-40B4-BE49-F238E27FC236}">
              <a16:creationId xmlns:a16="http://schemas.microsoft.com/office/drawing/2014/main" id="{E65A62AD-D5D8-4B8C-B648-8721090265C2}"/>
            </a:ext>
          </a:extLst>
        </xdr:cNvPr>
        <xdr:cNvSpPr txBox="1">
          <a:spLocks noChangeArrowheads="1"/>
        </xdr:cNvSpPr>
      </xdr:nvSpPr>
      <xdr:spPr bwMode="auto">
        <a:xfrm>
          <a:off x="12540961"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18</xdr:row>
      <xdr:rowOff>0</xdr:rowOff>
    </xdr:from>
    <xdr:ext cx="95250" cy="171450"/>
    <xdr:sp macro="" textlink="">
      <xdr:nvSpPr>
        <xdr:cNvPr id="2171" name="Text Box 18">
          <a:extLst>
            <a:ext uri="{FF2B5EF4-FFF2-40B4-BE49-F238E27FC236}">
              <a16:creationId xmlns:a16="http://schemas.microsoft.com/office/drawing/2014/main" id="{D5D4DD56-B30E-4DA9-8DBE-0DBFCB8FB22C}"/>
            </a:ext>
          </a:extLst>
        </xdr:cNvPr>
        <xdr:cNvSpPr txBox="1">
          <a:spLocks noChangeArrowheads="1"/>
        </xdr:cNvSpPr>
      </xdr:nvSpPr>
      <xdr:spPr bwMode="auto">
        <a:xfrm>
          <a:off x="12540961"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18</xdr:row>
      <xdr:rowOff>0</xdr:rowOff>
    </xdr:from>
    <xdr:ext cx="95250" cy="171450"/>
    <xdr:sp macro="" textlink="">
      <xdr:nvSpPr>
        <xdr:cNvPr id="2172" name="Text Box 16">
          <a:extLst>
            <a:ext uri="{FF2B5EF4-FFF2-40B4-BE49-F238E27FC236}">
              <a16:creationId xmlns:a16="http://schemas.microsoft.com/office/drawing/2014/main" id="{D6B4AFB1-5F1F-4888-914D-64FB189B476F}"/>
            </a:ext>
          </a:extLst>
        </xdr:cNvPr>
        <xdr:cNvSpPr txBox="1">
          <a:spLocks noChangeArrowheads="1"/>
        </xdr:cNvSpPr>
      </xdr:nvSpPr>
      <xdr:spPr bwMode="auto">
        <a:xfrm>
          <a:off x="15388070"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18</xdr:row>
      <xdr:rowOff>0</xdr:rowOff>
    </xdr:from>
    <xdr:ext cx="95250" cy="171450"/>
    <xdr:sp macro="" textlink="">
      <xdr:nvSpPr>
        <xdr:cNvPr id="2173" name="Text Box 17">
          <a:extLst>
            <a:ext uri="{FF2B5EF4-FFF2-40B4-BE49-F238E27FC236}">
              <a16:creationId xmlns:a16="http://schemas.microsoft.com/office/drawing/2014/main" id="{64EBF647-5B11-4C68-9F25-6DFE3C85DF26}"/>
            </a:ext>
          </a:extLst>
        </xdr:cNvPr>
        <xdr:cNvSpPr txBox="1">
          <a:spLocks noChangeArrowheads="1"/>
        </xdr:cNvSpPr>
      </xdr:nvSpPr>
      <xdr:spPr bwMode="auto">
        <a:xfrm>
          <a:off x="15388070"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18</xdr:row>
      <xdr:rowOff>0</xdr:rowOff>
    </xdr:from>
    <xdr:ext cx="95250" cy="171450"/>
    <xdr:sp macro="" textlink="">
      <xdr:nvSpPr>
        <xdr:cNvPr id="2174" name="Text Box 18">
          <a:extLst>
            <a:ext uri="{FF2B5EF4-FFF2-40B4-BE49-F238E27FC236}">
              <a16:creationId xmlns:a16="http://schemas.microsoft.com/office/drawing/2014/main" id="{B2BF6A23-9A96-43A3-AAA2-B8C3FC74F39C}"/>
            </a:ext>
          </a:extLst>
        </xdr:cNvPr>
        <xdr:cNvSpPr txBox="1">
          <a:spLocks noChangeArrowheads="1"/>
        </xdr:cNvSpPr>
      </xdr:nvSpPr>
      <xdr:spPr bwMode="auto">
        <a:xfrm>
          <a:off x="15388070"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18</xdr:row>
      <xdr:rowOff>0</xdr:rowOff>
    </xdr:from>
    <xdr:ext cx="95250" cy="171450"/>
    <xdr:sp macro="" textlink="">
      <xdr:nvSpPr>
        <xdr:cNvPr id="2175" name="Text Box 19">
          <a:extLst>
            <a:ext uri="{FF2B5EF4-FFF2-40B4-BE49-F238E27FC236}">
              <a16:creationId xmlns:a16="http://schemas.microsoft.com/office/drawing/2014/main" id="{00B65192-BCB0-4320-87CE-16B46AC81E58}"/>
            </a:ext>
          </a:extLst>
        </xdr:cNvPr>
        <xdr:cNvSpPr txBox="1">
          <a:spLocks noChangeArrowheads="1"/>
        </xdr:cNvSpPr>
      </xdr:nvSpPr>
      <xdr:spPr bwMode="auto">
        <a:xfrm>
          <a:off x="15388070"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18</xdr:row>
      <xdr:rowOff>0</xdr:rowOff>
    </xdr:from>
    <xdr:ext cx="95250" cy="171450"/>
    <xdr:sp macro="" textlink="">
      <xdr:nvSpPr>
        <xdr:cNvPr id="2176" name="Text Box 16">
          <a:extLst>
            <a:ext uri="{FF2B5EF4-FFF2-40B4-BE49-F238E27FC236}">
              <a16:creationId xmlns:a16="http://schemas.microsoft.com/office/drawing/2014/main" id="{0FE7F721-F440-498B-8884-A897D4AC06AF}"/>
            </a:ext>
          </a:extLst>
        </xdr:cNvPr>
        <xdr:cNvSpPr txBox="1">
          <a:spLocks noChangeArrowheads="1"/>
        </xdr:cNvSpPr>
      </xdr:nvSpPr>
      <xdr:spPr bwMode="auto">
        <a:xfrm>
          <a:off x="15388070"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18</xdr:row>
      <xdr:rowOff>0</xdr:rowOff>
    </xdr:from>
    <xdr:ext cx="95250" cy="171450"/>
    <xdr:sp macro="" textlink="">
      <xdr:nvSpPr>
        <xdr:cNvPr id="2177" name="Text Box 17">
          <a:extLst>
            <a:ext uri="{FF2B5EF4-FFF2-40B4-BE49-F238E27FC236}">
              <a16:creationId xmlns:a16="http://schemas.microsoft.com/office/drawing/2014/main" id="{06C217CE-840F-442B-94AB-874EA2485FDA}"/>
            </a:ext>
          </a:extLst>
        </xdr:cNvPr>
        <xdr:cNvSpPr txBox="1">
          <a:spLocks noChangeArrowheads="1"/>
        </xdr:cNvSpPr>
      </xdr:nvSpPr>
      <xdr:spPr bwMode="auto">
        <a:xfrm>
          <a:off x="15388070"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18</xdr:row>
      <xdr:rowOff>0</xdr:rowOff>
    </xdr:from>
    <xdr:ext cx="95250" cy="171450"/>
    <xdr:sp macro="" textlink="">
      <xdr:nvSpPr>
        <xdr:cNvPr id="2178" name="Text Box 18">
          <a:extLst>
            <a:ext uri="{FF2B5EF4-FFF2-40B4-BE49-F238E27FC236}">
              <a16:creationId xmlns:a16="http://schemas.microsoft.com/office/drawing/2014/main" id="{FA04822D-07B4-4B89-A177-DA285714F9BB}"/>
            </a:ext>
          </a:extLst>
        </xdr:cNvPr>
        <xdr:cNvSpPr txBox="1">
          <a:spLocks noChangeArrowheads="1"/>
        </xdr:cNvSpPr>
      </xdr:nvSpPr>
      <xdr:spPr bwMode="auto">
        <a:xfrm>
          <a:off x="15388070"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18</xdr:row>
      <xdr:rowOff>170392</xdr:rowOff>
    </xdr:from>
    <xdr:ext cx="95250" cy="213632"/>
    <xdr:sp macro="" textlink="">
      <xdr:nvSpPr>
        <xdr:cNvPr id="2179" name="Text Box 15">
          <a:extLst>
            <a:ext uri="{FF2B5EF4-FFF2-40B4-BE49-F238E27FC236}">
              <a16:creationId xmlns:a16="http://schemas.microsoft.com/office/drawing/2014/main" id="{C3525161-4AE9-4EF1-B7CA-85FD34A2862A}"/>
            </a:ext>
          </a:extLst>
        </xdr:cNvPr>
        <xdr:cNvSpPr txBox="1">
          <a:spLocks noChangeArrowheads="1"/>
        </xdr:cNvSpPr>
      </xdr:nvSpPr>
      <xdr:spPr bwMode="auto">
        <a:xfrm>
          <a:off x="12578484" y="579302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2180" name="Text Box 16">
          <a:extLst>
            <a:ext uri="{FF2B5EF4-FFF2-40B4-BE49-F238E27FC236}">
              <a16:creationId xmlns:a16="http://schemas.microsoft.com/office/drawing/2014/main" id="{8829D1AA-E1A0-485C-AC97-C0439438273F}"/>
            </a:ext>
          </a:extLst>
        </xdr:cNvPr>
        <xdr:cNvSpPr txBox="1">
          <a:spLocks noChangeArrowheads="1"/>
        </xdr:cNvSpPr>
      </xdr:nvSpPr>
      <xdr:spPr bwMode="auto">
        <a:xfrm>
          <a:off x="4664364"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2181" name="Text Box 17">
          <a:extLst>
            <a:ext uri="{FF2B5EF4-FFF2-40B4-BE49-F238E27FC236}">
              <a16:creationId xmlns:a16="http://schemas.microsoft.com/office/drawing/2014/main" id="{16A87889-E905-4C00-B320-88A76F683AAE}"/>
            </a:ext>
          </a:extLst>
        </xdr:cNvPr>
        <xdr:cNvSpPr txBox="1">
          <a:spLocks noChangeArrowheads="1"/>
        </xdr:cNvSpPr>
      </xdr:nvSpPr>
      <xdr:spPr bwMode="auto">
        <a:xfrm>
          <a:off x="4664364"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2182" name="Text Box 18">
          <a:extLst>
            <a:ext uri="{FF2B5EF4-FFF2-40B4-BE49-F238E27FC236}">
              <a16:creationId xmlns:a16="http://schemas.microsoft.com/office/drawing/2014/main" id="{F5FB53DF-AA2D-4A91-B9AD-63F33F85E482}"/>
            </a:ext>
          </a:extLst>
        </xdr:cNvPr>
        <xdr:cNvSpPr txBox="1">
          <a:spLocks noChangeArrowheads="1"/>
        </xdr:cNvSpPr>
      </xdr:nvSpPr>
      <xdr:spPr bwMode="auto">
        <a:xfrm>
          <a:off x="4664364"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2183" name="Text Box 19">
          <a:extLst>
            <a:ext uri="{FF2B5EF4-FFF2-40B4-BE49-F238E27FC236}">
              <a16:creationId xmlns:a16="http://schemas.microsoft.com/office/drawing/2014/main" id="{AFA1DC1E-6932-4FF1-ACCF-6101197103DC}"/>
            </a:ext>
          </a:extLst>
        </xdr:cNvPr>
        <xdr:cNvSpPr txBox="1">
          <a:spLocks noChangeArrowheads="1"/>
        </xdr:cNvSpPr>
      </xdr:nvSpPr>
      <xdr:spPr bwMode="auto">
        <a:xfrm>
          <a:off x="4664364"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18</xdr:row>
      <xdr:rowOff>0</xdr:rowOff>
    </xdr:from>
    <xdr:ext cx="95250" cy="171450"/>
    <xdr:sp macro="" textlink="">
      <xdr:nvSpPr>
        <xdr:cNvPr id="2184" name="Text Box 16">
          <a:extLst>
            <a:ext uri="{FF2B5EF4-FFF2-40B4-BE49-F238E27FC236}">
              <a16:creationId xmlns:a16="http://schemas.microsoft.com/office/drawing/2014/main" id="{CC723B6D-5AC1-4EE4-A9E3-2A8A3B23D52E}"/>
            </a:ext>
          </a:extLst>
        </xdr:cNvPr>
        <xdr:cNvSpPr txBox="1">
          <a:spLocks noChangeArrowheads="1"/>
        </xdr:cNvSpPr>
      </xdr:nvSpPr>
      <xdr:spPr bwMode="auto">
        <a:xfrm>
          <a:off x="12540961"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18</xdr:row>
      <xdr:rowOff>0</xdr:rowOff>
    </xdr:from>
    <xdr:ext cx="95250" cy="171450"/>
    <xdr:sp macro="" textlink="">
      <xdr:nvSpPr>
        <xdr:cNvPr id="2185" name="Text Box 17">
          <a:extLst>
            <a:ext uri="{FF2B5EF4-FFF2-40B4-BE49-F238E27FC236}">
              <a16:creationId xmlns:a16="http://schemas.microsoft.com/office/drawing/2014/main" id="{87A86EB5-F235-4580-BCCF-24DF771D9F3A}"/>
            </a:ext>
          </a:extLst>
        </xdr:cNvPr>
        <xdr:cNvSpPr txBox="1">
          <a:spLocks noChangeArrowheads="1"/>
        </xdr:cNvSpPr>
      </xdr:nvSpPr>
      <xdr:spPr bwMode="auto">
        <a:xfrm>
          <a:off x="12540961"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18</xdr:row>
      <xdr:rowOff>0</xdr:rowOff>
    </xdr:from>
    <xdr:ext cx="95250" cy="171450"/>
    <xdr:sp macro="" textlink="">
      <xdr:nvSpPr>
        <xdr:cNvPr id="2186" name="Text Box 18">
          <a:extLst>
            <a:ext uri="{FF2B5EF4-FFF2-40B4-BE49-F238E27FC236}">
              <a16:creationId xmlns:a16="http://schemas.microsoft.com/office/drawing/2014/main" id="{A404D65E-C04A-4E1C-BB90-3704F023AC5B}"/>
            </a:ext>
          </a:extLst>
        </xdr:cNvPr>
        <xdr:cNvSpPr txBox="1">
          <a:spLocks noChangeArrowheads="1"/>
        </xdr:cNvSpPr>
      </xdr:nvSpPr>
      <xdr:spPr bwMode="auto">
        <a:xfrm>
          <a:off x="12540961"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18</xdr:row>
      <xdr:rowOff>0</xdr:rowOff>
    </xdr:from>
    <xdr:ext cx="95250" cy="171450"/>
    <xdr:sp macro="" textlink="">
      <xdr:nvSpPr>
        <xdr:cNvPr id="2187" name="Text Box 19">
          <a:extLst>
            <a:ext uri="{FF2B5EF4-FFF2-40B4-BE49-F238E27FC236}">
              <a16:creationId xmlns:a16="http://schemas.microsoft.com/office/drawing/2014/main" id="{B0D215E8-21AC-4432-9728-FB690B107E25}"/>
            </a:ext>
          </a:extLst>
        </xdr:cNvPr>
        <xdr:cNvSpPr txBox="1">
          <a:spLocks noChangeArrowheads="1"/>
        </xdr:cNvSpPr>
      </xdr:nvSpPr>
      <xdr:spPr bwMode="auto">
        <a:xfrm>
          <a:off x="12540961"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15</xdr:row>
      <xdr:rowOff>0</xdr:rowOff>
    </xdr:from>
    <xdr:ext cx="95250" cy="171450"/>
    <xdr:sp macro="" textlink="">
      <xdr:nvSpPr>
        <xdr:cNvPr id="2188" name="Text Box 16">
          <a:extLst>
            <a:ext uri="{FF2B5EF4-FFF2-40B4-BE49-F238E27FC236}">
              <a16:creationId xmlns:a16="http://schemas.microsoft.com/office/drawing/2014/main" id="{40635EF8-0BA6-498F-901E-ED37BA5A6147}"/>
            </a:ext>
          </a:extLst>
        </xdr:cNvPr>
        <xdr:cNvSpPr txBox="1">
          <a:spLocks noChangeArrowheads="1"/>
        </xdr:cNvSpPr>
      </xdr:nvSpPr>
      <xdr:spPr bwMode="auto">
        <a:xfrm>
          <a:off x="21832455" y="4514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15</xdr:row>
      <xdr:rowOff>0</xdr:rowOff>
    </xdr:from>
    <xdr:ext cx="95250" cy="171450"/>
    <xdr:sp macro="" textlink="">
      <xdr:nvSpPr>
        <xdr:cNvPr id="2189" name="Text Box 17">
          <a:extLst>
            <a:ext uri="{FF2B5EF4-FFF2-40B4-BE49-F238E27FC236}">
              <a16:creationId xmlns:a16="http://schemas.microsoft.com/office/drawing/2014/main" id="{4C3B1E75-7882-4C2B-94F4-6F09C7E1DAE8}"/>
            </a:ext>
          </a:extLst>
        </xdr:cNvPr>
        <xdr:cNvSpPr txBox="1">
          <a:spLocks noChangeArrowheads="1"/>
        </xdr:cNvSpPr>
      </xdr:nvSpPr>
      <xdr:spPr bwMode="auto">
        <a:xfrm>
          <a:off x="21832455" y="4514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15</xdr:row>
      <xdr:rowOff>0</xdr:rowOff>
    </xdr:from>
    <xdr:ext cx="95250" cy="171450"/>
    <xdr:sp macro="" textlink="">
      <xdr:nvSpPr>
        <xdr:cNvPr id="2190" name="Text Box 18">
          <a:extLst>
            <a:ext uri="{FF2B5EF4-FFF2-40B4-BE49-F238E27FC236}">
              <a16:creationId xmlns:a16="http://schemas.microsoft.com/office/drawing/2014/main" id="{F2888546-ED34-4C67-858C-7459BCCB2D1D}"/>
            </a:ext>
          </a:extLst>
        </xdr:cNvPr>
        <xdr:cNvSpPr txBox="1">
          <a:spLocks noChangeArrowheads="1"/>
        </xdr:cNvSpPr>
      </xdr:nvSpPr>
      <xdr:spPr bwMode="auto">
        <a:xfrm>
          <a:off x="21832455" y="4514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15</xdr:row>
      <xdr:rowOff>0</xdr:rowOff>
    </xdr:from>
    <xdr:ext cx="95250" cy="171450"/>
    <xdr:sp macro="" textlink="">
      <xdr:nvSpPr>
        <xdr:cNvPr id="2191" name="Text Box 19">
          <a:extLst>
            <a:ext uri="{FF2B5EF4-FFF2-40B4-BE49-F238E27FC236}">
              <a16:creationId xmlns:a16="http://schemas.microsoft.com/office/drawing/2014/main" id="{4B7E85B1-7644-4727-9F5A-4BBD1F124FFC}"/>
            </a:ext>
          </a:extLst>
        </xdr:cNvPr>
        <xdr:cNvSpPr txBox="1">
          <a:spLocks noChangeArrowheads="1"/>
        </xdr:cNvSpPr>
      </xdr:nvSpPr>
      <xdr:spPr bwMode="auto">
        <a:xfrm>
          <a:off x="21832455" y="451427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504825</xdr:rowOff>
    </xdr:from>
    <xdr:ext cx="95250" cy="444014"/>
    <xdr:sp macro="" textlink="">
      <xdr:nvSpPr>
        <xdr:cNvPr id="2192" name="Text Box 15">
          <a:extLst>
            <a:ext uri="{FF2B5EF4-FFF2-40B4-BE49-F238E27FC236}">
              <a16:creationId xmlns:a16="http://schemas.microsoft.com/office/drawing/2014/main" id="{6CF3DBA0-E6A5-4CD7-BB51-3AA0451AD9C1}"/>
            </a:ext>
          </a:extLst>
        </xdr:cNvPr>
        <xdr:cNvSpPr txBox="1">
          <a:spLocks noChangeArrowheads="1"/>
        </xdr:cNvSpPr>
      </xdr:nvSpPr>
      <xdr:spPr bwMode="auto">
        <a:xfrm>
          <a:off x="4664364" y="5255202"/>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2193" name="Text Box 16">
          <a:extLst>
            <a:ext uri="{FF2B5EF4-FFF2-40B4-BE49-F238E27FC236}">
              <a16:creationId xmlns:a16="http://schemas.microsoft.com/office/drawing/2014/main" id="{E3BE5DCF-6537-491F-9B85-A247C7C23F15}"/>
            </a:ext>
          </a:extLst>
        </xdr:cNvPr>
        <xdr:cNvSpPr txBox="1">
          <a:spLocks noChangeArrowheads="1"/>
        </xdr:cNvSpPr>
      </xdr:nvSpPr>
      <xdr:spPr bwMode="auto">
        <a:xfrm>
          <a:off x="4664364"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2194" name="Text Box 17">
          <a:extLst>
            <a:ext uri="{FF2B5EF4-FFF2-40B4-BE49-F238E27FC236}">
              <a16:creationId xmlns:a16="http://schemas.microsoft.com/office/drawing/2014/main" id="{988845A0-C2E5-4CBC-A65A-22F59A08F9A1}"/>
            </a:ext>
          </a:extLst>
        </xdr:cNvPr>
        <xdr:cNvSpPr txBox="1">
          <a:spLocks noChangeArrowheads="1"/>
        </xdr:cNvSpPr>
      </xdr:nvSpPr>
      <xdr:spPr bwMode="auto">
        <a:xfrm>
          <a:off x="4664364"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2195" name="Text Box 18">
          <a:extLst>
            <a:ext uri="{FF2B5EF4-FFF2-40B4-BE49-F238E27FC236}">
              <a16:creationId xmlns:a16="http://schemas.microsoft.com/office/drawing/2014/main" id="{3467E07C-1282-4158-8629-F032919AA18F}"/>
            </a:ext>
          </a:extLst>
        </xdr:cNvPr>
        <xdr:cNvSpPr txBox="1">
          <a:spLocks noChangeArrowheads="1"/>
        </xdr:cNvSpPr>
      </xdr:nvSpPr>
      <xdr:spPr bwMode="auto">
        <a:xfrm>
          <a:off x="4664364"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0</xdr:rowOff>
    </xdr:from>
    <xdr:ext cx="95250" cy="171450"/>
    <xdr:sp macro="" textlink="">
      <xdr:nvSpPr>
        <xdr:cNvPr id="2196" name="Text Box 19">
          <a:extLst>
            <a:ext uri="{FF2B5EF4-FFF2-40B4-BE49-F238E27FC236}">
              <a16:creationId xmlns:a16="http://schemas.microsoft.com/office/drawing/2014/main" id="{7C5FC10C-9462-4C1D-9592-99C8F9409BDC}"/>
            </a:ext>
          </a:extLst>
        </xdr:cNvPr>
        <xdr:cNvSpPr txBox="1">
          <a:spLocks noChangeArrowheads="1"/>
        </xdr:cNvSpPr>
      </xdr:nvSpPr>
      <xdr:spPr bwMode="auto">
        <a:xfrm>
          <a:off x="4664364"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18</xdr:row>
      <xdr:rowOff>0</xdr:rowOff>
    </xdr:from>
    <xdr:ext cx="95250" cy="171450"/>
    <xdr:sp macro="" textlink="">
      <xdr:nvSpPr>
        <xdr:cNvPr id="2197" name="Text Box 16">
          <a:extLst>
            <a:ext uri="{FF2B5EF4-FFF2-40B4-BE49-F238E27FC236}">
              <a16:creationId xmlns:a16="http://schemas.microsoft.com/office/drawing/2014/main" id="{CE4E7F94-ED65-41D9-A904-A836AEEA38A0}"/>
            </a:ext>
          </a:extLst>
        </xdr:cNvPr>
        <xdr:cNvSpPr txBox="1">
          <a:spLocks noChangeArrowheads="1"/>
        </xdr:cNvSpPr>
      </xdr:nvSpPr>
      <xdr:spPr bwMode="auto">
        <a:xfrm>
          <a:off x="12540961"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18</xdr:row>
      <xdr:rowOff>0</xdr:rowOff>
    </xdr:from>
    <xdr:ext cx="95250" cy="171450"/>
    <xdr:sp macro="" textlink="">
      <xdr:nvSpPr>
        <xdr:cNvPr id="2198" name="Text Box 17">
          <a:extLst>
            <a:ext uri="{FF2B5EF4-FFF2-40B4-BE49-F238E27FC236}">
              <a16:creationId xmlns:a16="http://schemas.microsoft.com/office/drawing/2014/main" id="{D703DC97-798B-4A16-8B4F-3A4BA191A941}"/>
            </a:ext>
          </a:extLst>
        </xdr:cNvPr>
        <xdr:cNvSpPr txBox="1">
          <a:spLocks noChangeArrowheads="1"/>
        </xdr:cNvSpPr>
      </xdr:nvSpPr>
      <xdr:spPr bwMode="auto">
        <a:xfrm>
          <a:off x="12540961"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1020762</xdr:colOff>
      <xdr:row>18</xdr:row>
      <xdr:rowOff>15875</xdr:rowOff>
    </xdr:from>
    <xdr:ext cx="95250" cy="171450"/>
    <xdr:sp macro="" textlink="">
      <xdr:nvSpPr>
        <xdr:cNvPr id="2199" name="Text Box 18">
          <a:extLst>
            <a:ext uri="{FF2B5EF4-FFF2-40B4-BE49-F238E27FC236}">
              <a16:creationId xmlns:a16="http://schemas.microsoft.com/office/drawing/2014/main" id="{B3D45A14-BEE0-484D-9B8F-746DA6AE930C}"/>
            </a:ext>
          </a:extLst>
        </xdr:cNvPr>
        <xdr:cNvSpPr txBox="1">
          <a:spLocks noChangeArrowheads="1"/>
        </xdr:cNvSpPr>
      </xdr:nvSpPr>
      <xdr:spPr bwMode="auto">
        <a:xfrm>
          <a:off x="12485398" y="563851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18</xdr:row>
      <xdr:rowOff>0</xdr:rowOff>
    </xdr:from>
    <xdr:ext cx="95250" cy="171450"/>
    <xdr:sp macro="" textlink="">
      <xdr:nvSpPr>
        <xdr:cNvPr id="2200" name="Text Box 16">
          <a:extLst>
            <a:ext uri="{FF2B5EF4-FFF2-40B4-BE49-F238E27FC236}">
              <a16:creationId xmlns:a16="http://schemas.microsoft.com/office/drawing/2014/main" id="{9FA6EC92-3D4B-4B7D-9B7C-F2E12E82999B}"/>
            </a:ext>
          </a:extLst>
        </xdr:cNvPr>
        <xdr:cNvSpPr txBox="1">
          <a:spLocks noChangeArrowheads="1"/>
        </xdr:cNvSpPr>
      </xdr:nvSpPr>
      <xdr:spPr bwMode="auto">
        <a:xfrm>
          <a:off x="15388070"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18</xdr:row>
      <xdr:rowOff>0</xdr:rowOff>
    </xdr:from>
    <xdr:ext cx="95250" cy="171450"/>
    <xdr:sp macro="" textlink="">
      <xdr:nvSpPr>
        <xdr:cNvPr id="2201" name="Text Box 17">
          <a:extLst>
            <a:ext uri="{FF2B5EF4-FFF2-40B4-BE49-F238E27FC236}">
              <a16:creationId xmlns:a16="http://schemas.microsoft.com/office/drawing/2014/main" id="{863C4CD2-7B57-4293-A170-8915561C5A9D}"/>
            </a:ext>
          </a:extLst>
        </xdr:cNvPr>
        <xdr:cNvSpPr txBox="1">
          <a:spLocks noChangeArrowheads="1"/>
        </xdr:cNvSpPr>
      </xdr:nvSpPr>
      <xdr:spPr bwMode="auto">
        <a:xfrm>
          <a:off x="15388070"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18</xdr:row>
      <xdr:rowOff>0</xdr:rowOff>
    </xdr:from>
    <xdr:ext cx="95250" cy="171450"/>
    <xdr:sp macro="" textlink="">
      <xdr:nvSpPr>
        <xdr:cNvPr id="2202" name="Text Box 18">
          <a:extLst>
            <a:ext uri="{FF2B5EF4-FFF2-40B4-BE49-F238E27FC236}">
              <a16:creationId xmlns:a16="http://schemas.microsoft.com/office/drawing/2014/main" id="{E6B1EED6-8BF9-4639-96E3-71C4EF69678B}"/>
            </a:ext>
          </a:extLst>
        </xdr:cNvPr>
        <xdr:cNvSpPr txBox="1">
          <a:spLocks noChangeArrowheads="1"/>
        </xdr:cNvSpPr>
      </xdr:nvSpPr>
      <xdr:spPr bwMode="auto">
        <a:xfrm>
          <a:off x="15388070"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18</xdr:row>
      <xdr:rowOff>0</xdr:rowOff>
    </xdr:from>
    <xdr:ext cx="95250" cy="171450"/>
    <xdr:sp macro="" textlink="">
      <xdr:nvSpPr>
        <xdr:cNvPr id="2203" name="Text Box 19">
          <a:extLst>
            <a:ext uri="{FF2B5EF4-FFF2-40B4-BE49-F238E27FC236}">
              <a16:creationId xmlns:a16="http://schemas.microsoft.com/office/drawing/2014/main" id="{F0B2EEA3-2473-45BB-AA06-C8F44C1F4CE9}"/>
            </a:ext>
          </a:extLst>
        </xdr:cNvPr>
        <xdr:cNvSpPr txBox="1">
          <a:spLocks noChangeArrowheads="1"/>
        </xdr:cNvSpPr>
      </xdr:nvSpPr>
      <xdr:spPr bwMode="auto">
        <a:xfrm>
          <a:off x="15388070"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18</xdr:row>
      <xdr:rowOff>0</xdr:rowOff>
    </xdr:from>
    <xdr:ext cx="95250" cy="171450"/>
    <xdr:sp macro="" textlink="">
      <xdr:nvSpPr>
        <xdr:cNvPr id="2204" name="Text Box 16">
          <a:extLst>
            <a:ext uri="{FF2B5EF4-FFF2-40B4-BE49-F238E27FC236}">
              <a16:creationId xmlns:a16="http://schemas.microsoft.com/office/drawing/2014/main" id="{788749AD-2BCA-4CD8-8EC9-CAB07CF19A48}"/>
            </a:ext>
          </a:extLst>
        </xdr:cNvPr>
        <xdr:cNvSpPr txBox="1">
          <a:spLocks noChangeArrowheads="1"/>
        </xdr:cNvSpPr>
      </xdr:nvSpPr>
      <xdr:spPr bwMode="auto">
        <a:xfrm>
          <a:off x="15388070" y="562263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504825</xdr:rowOff>
    </xdr:from>
    <xdr:ext cx="95250" cy="448496"/>
    <xdr:sp macro="" textlink="">
      <xdr:nvSpPr>
        <xdr:cNvPr id="2205" name="Text Box 15">
          <a:extLst>
            <a:ext uri="{FF2B5EF4-FFF2-40B4-BE49-F238E27FC236}">
              <a16:creationId xmlns:a16="http://schemas.microsoft.com/office/drawing/2014/main" id="{626F7772-ADF4-413F-8DEC-838749C355EA}"/>
            </a:ext>
          </a:extLst>
        </xdr:cNvPr>
        <xdr:cNvSpPr txBox="1">
          <a:spLocks noChangeArrowheads="1"/>
        </xdr:cNvSpPr>
      </xdr:nvSpPr>
      <xdr:spPr bwMode="auto">
        <a:xfrm>
          <a:off x="4664364" y="5994111"/>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18</xdr:row>
      <xdr:rowOff>504825</xdr:rowOff>
    </xdr:from>
    <xdr:ext cx="95250" cy="442269"/>
    <xdr:sp macro="" textlink="">
      <xdr:nvSpPr>
        <xdr:cNvPr id="2206" name="Text Box 15">
          <a:extLst>
            <a:ext uri="{FF2B5EF4-FFF2-40B4-BE49-F238E27FC236}">
              <a16:creationId xmlns:a16="http://schemas.microsoft.com/office/drawing/2014/main" id="{81AA816C-ECB1-4B4D-AB5F-75E9921B358D}"/>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18</xdr:row>
      <xdr:rowOff>504825</xdr:rowOff>
    </xdr:from>
    <xdr:ext cx="95250" cy="442269"/>
    <xdr:sp macro="" textlink="">
      <xdr:nvSpPr>
        <xdr:cNvPr id="2207" name="Text Box 15">
          <a:extLst>
            <a:ext uri="{FF2B5EF4-FFF2-40B4-BE49-F238E27FC236}">
              <a16:creationId xmlns:a16="http://schemas.microsoft.com/office/drawing/2014/main" id="{AA2FCA96-2EFC-4A04-AD90-6B8D0641A141}"/>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504825</xdr:rowOff>
    </xdr:from>
    <xdr:ext cx="95250" cy="213632"/>
    <xdr:sp macro="" textlink="">
      <xdr:nvSpPr>
        <xdr:cNvPr id="2208" name="Text Box 15">
          <a:extLst>
            <a:ext uri="{FF2B5EF4-FFF2-40B4-BE49-F238E27FC236}">
              <a16:creationId xmlns:a16="http://schemas.microsoft.com/office/drawing/2014/main" id="{758433CF-153A-40AE-8C0A-375734950403}"/>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504825</xdr:rowOff>
    </xdr:from>
    <xdr:ext cx="95250" cy="444331"/>
    <xdr:sp macro="" textlink="">
      <xdr:nvSpPr>
        <xdr:cNvPr id="2209" name="Text Box 15">
          <a:extLst>
            <a:ext uri="{FF2B5EF4-FFF2-40B4-BE49-F238E27FC236}">
              <a16:creationId xmlns:a16="http://schemas.microsoft.com/office/drawing/2014/main" id="{31F39395-8757-4203-BF93-524F6F384EA2}"/>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18</xdr:row>
      <xdr:rowOff>170392</xdr:rowOff>
    </xdr:from>
    <xdr:ext cx="95250" cy="213632"/>
    <xdr:sp macro="" textlink="">
      <xdr:nvSpPr>
        <xdr:cNvPr id="2210" name="Text Box 15">
          <a:extLst>
            <a:ext uri="{FF2B5EF4-FFF2-40B4-BE49-F238E27FC236}">
              <a16:creationId xmlns:a16="http://schemas.microsoft.com/office/drawing/2014/main" id="{1C95CBF1-387C-441E-B125-4EDC485A0456}"/>
            </a:ext>
          </a:extLst>
        </xdr:cNvPr>
        <xdr:cNvSpPr txBox="1">
          <a:spLocks noChangeArrowheads="1"/>
        </xdr:cNvSpPr>
      </xdr:nvSpPr>
      <xdr:spPr bwMode="auto">
        <a:xfrm>
          <a:off x="12578484" y="579302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11" name="Text Box 16">
          <a:extLst>
            <a:ext uri="{FF2B5EF4-FFF2-40B4-BE49-F238E27FC236}">
              <a16:creationId xmlns:a16="http://schemas.microsoft.com/office/drawing/2014/main" id="{2C87683E-5CF9-4EA5-958A-2E8B908DB1A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12" name="Text Box 17">
          <a:extLst>
            <a:ext uri="{FF2B5EF4-FFF2-40B4-BE49-F238E27FC236}">
              <a16:creationId xmlns:a16="http://schemas.microsoft.com/office/drawing/2014/main" id="{CB1CB063-6F62-4CF4-8288-F3A307F2A69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13" name="Text Box 18">
          <a:extLst>
            <a:ext uri="{FF2B5EF4-FFF2-40B4-BE49-F238E27FC236}">
              <a16:creationId xmlns:a16="http://schemas.microsoft.com/office/drawing/2014/main" id="{6D5AE2FA-FD9F-4070-93AA-C9A4AD0CBE0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14" name="Text Box 19">
          <a:extLst>
            <a:ext uri="{FF2B5EF4-FFF2-40B4-BE49-F238E27FC236}">
              <a16:creationId xmlns:a16="http://schemas.microsoft.com/office/drawing/2014/main" id="{DBFD0A2A-28A1-4C62-A7A4-894C4332093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2215" name="Text Box 16">
          <a:extLst>
            <a:ext uri="{FF2B5EF4-FFF2-40B4-BE49-F238E27FC236}">
              <a16:creationId xmlns:a16="http://schemas.microsoft.com/office/drawing/2014/main" id="{CDF32A0E-3587-4ED5-9D45-BBE78893D49C}"/>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2216" name="Text Box 17">
          <a:extLst>
            <a:ext uri="{FF2B5EF4-FFF2-40B4-BE49-F238E27FC236}">
              <a16:creationId xmlns:a16="http://schemas.microsoft.com/office/drawing/2014/main" id="{4F7AC127-A0CF-4B9B-A356-3F6B365639A1}"/>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2217" name="Text Box 18">
          <a:extLst>
            <a:ext uri="{FF2B5EF4-FFF2-40B4-BE49-F238E27FC236}">
              <a16:creationId xmlns:a16="http://schemas.microsoft.com/office/drawing/2014/main" id="{4502F5F7-9DCE-492D-87DE-943E1409E15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2218" name="Text Box 19">
          <a:extLst>
            <a:ext uri="{FF2B5EF4-FFF2-40B4-BE49-F238E27FC236}">
              <a16:creationId xmlns:a16="http://schemas.microsoft.com/office/drawing/2014/main" id="{A64B89C1-84E7-442A-B959-177F4D25B039}"/>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22</xdr:row>
      <xdr:rowOff>0</xdr:rowOff>
    </xdr:from>
    <xdr:ext cx="95250" cy="171450"/>
    <xdr:sp macro="" textlink="">
      <xdr:nvSpPr>
        <xdr:cNvPr id="2219" name="Text Box 16">
          <a:extLst>
            <a:ext uri="{FF2B5EF4-FFF2-40B4-BE49-F238E27FC236}">
              <a16:creationId xmlns:a16="http://schemas.microsoft.com/office/drawing/2014/main" id="{2FD4BDC5-003E-42DC-8164-F782985B3B16}"/>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22</xdr:row>
      <xdr:rowOff>0</xdr:rowOff>
    </xdr:from>
    <xdr:ext cx="95250" cy="171450"/>
    <xdr:sp macro="" textlink="">
      <xdr:nvSpPr>
        <xdr:cNvPr id="2220" name="Text Box 17">
          <a:extLst>
            <a:ext uri="{FF2B5EF4-FFF2-40B4-BE49-F238E27FC236}">
              <a16:creationId xmlns:a16="http://schemas.microsoft.com/office/drawing/2014/main" id="{8A6E0886-B1ED-429B-AFE8-DE3089A41AAA}"/>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22</xdr:row>
      <xdr:rowOff>0</xdr:rowOff>
    </xdr:from>
    <xdr:ext cx="95250" cy="171450"/>
    <xdr:sp macro="" textlink="">
      <xdr:nvSpPr>
        <xdr:cNvPr id="2221" name="Text Box 18">
          <a:extLst>
            <a:ext uri="{FF2B5EF4-FFF2-40B4-BE49-F238E27FC236}">
              <a16:creationId xmlns:a16="http://schemas.microsoft.com/office/drawing/2014/main" id="{9053A578-2BA7-4FAD-B7E6-F8DBBE311819}"/>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22</xdr:row>
      <xdr:rowOff>0</xdr:rowOff>
    </xdr:from>
    <xdr:ext cx="95250" cy="171450"/>
    <xdr:sp macro="" textlink="">
      <xdr:nvSpPr>
        <xdr:cNvPr id="2222" name="Text Box 19">
          <a:extLst>
            <a:ext uri="{FF2B5EF4-FFF2-40B4-BE49-F238E27FC236}">
              <a16:creationId xmlns:a16="http://schemas.microsoft.com/office/drawing/2014/main" id="{5457CA8E-8890-44DF-A839-FFA68A231AF9}"/>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xdr:row>
      <xdr:rowOff>504825</xdr:rowOff>
    </xdr:from>
    <xdr:ext cx="95250" cy="444014"/>
    <xdr:sp macro="" textlink="">
      <xdr:nvSpPr>
        <xdr:cNvPr id="2223" name="Text Box 15">
          <a:extLst>
            <a:ext uri="{FF2B5EF4-FFF2-40B4-BE49-F238E27FC236}">
              <a16:creationId xmlns:a16="http://schemas.microsoft.com/office/drawing/2014/main" id="{9132A111-5128-4B9A-8604-F3AE3798B6BD}"/>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24" name="Text Box 16">
          <a:extLst>
            <a:ext uri="{FF2B5EF4-FFF2-40B4-BE49-F238E27FC236}">
              <a16:creationId xmlns:a16="http://schemas.microsoft.com/office/drawing/2014/main" id="{A5D841B0-8DAC-4205-89F3-21E74C62DAE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25" name="Text Box 17">
          <a:extLst>
            <a:ext uri="{FF2B5EF4-FFF2-40B4-BE49-F238E27FC236}">
              <a16:creationId xmlns:a16="http://schemas.microsoft.com/office/drawing/2014/main" id="{746713B7-2702-4B47-A96F-B81C5BED441E}"/>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26" name="Text Box 18">
          <a:extLst>
            <a:ext uri="{FF2B5EF4-FFF2-40B4-BE49-F238E27FC236}">
              <a16:creationId xmlns:a16="http://schemas.microsoft.com/office/drawing/2014/main" id="{0A3F1656-B1F4-4DD0-9332-3999677935B6}"/>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27" name="Text Box 19">
          <a:extLst>
            <a:ext uri="{FF2B5EF4-FFF2-40B4-BE49-F238E27FC236}">
              <a16:creationId xmlns:a16="http://schemas.microsoft.com/office/drawing/2014/main" id="{335D2359-5D02-4463-8092-E6BCBB7B19D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2228" name="Text Box 16">
          <a:extLst>
            <a:ext uri="{FF2B5EF4-FFF2-40B4-BE49-F238E27FC236}">
              <a16:creationId xmlns:a16="http://schemas.microsoft.com/office/drawing/2014/main" id="{98366CC2-FED8-4322-8CDA-A026A29D997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2229" name="Text Box 17">
          <a:extLst>
            <a:ext uri="{FF2B5EF4-FFF2-40B4-BE49-F238E27FC236}">
              <a16:creationId xmlns:a16="http://schemas.microsoft.com/office/drawing/2014/main" id="{7C630735-6E3A-4444-8791-CEE77FE6F87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2230" name="Text Box 18">
          <a:extLst>
            <a:ext uri="{FF2B5EF4-FFF2-40B4-BE49-F238E27FC236}">
              <a16:creationId xmlns:a16="http://schemas.microsoft.com/office/drawing/2014/main" id="{04FD3FF4-1B5E-4F2C-BDF0-127EEA9DCD28}"/>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2231" name="Text Box 16">
          <a:extLst>
            <a:ext uri="{FF2B5EF4-FFF2-40B4-BE49-F238E27FC236}">
              <a16:creationId xmlns:a16="http://schemas.microsoft.com/office/drawing/2014/main" id="{5ACB7A7F-7A84-4987-8CC8-2933EE632D8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2232" name="Text Box 17">
          <a:extLst>
            <a:ext uri="{FF2B5EF4-FFF2-40B4-BE49-F238E27FC236}">
              <a16:creationId xmlns:a16="http://schemas.microsoft.com/office/drawing/2014/main" id="{6FD84C16-03B8-4343-B8F2-95BC32572217}"/>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2233" name="Text Box 18">
          <a:extLst>
            <a:ext uri="{FF2B5EF4-FFF2-40B4-BE49-F238E27FC236}">
              <a16:creationId xmlns:a16="http://schemas.microsoft.com/office/drawing/2014/main" id="{C4C680AC-811C-44DF-8579-858D421B0124}"/>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2234" name="Text Box 19">
          <a:extLst>
            <a:ext uri="{FF2B5EF4-FFF2-40B4-BE49-F238E27FC236}">
              <a16:creationId xmlns:a16="http://schemas.microsoft.com/office/drawing/2014/main" id="{75A58FFD-A3D7-4BC4-AD2D-2DF324385F6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2235" name="Text Box 16">
          <a:extLst>
            <a:ext uri="{FF2B5EF4-FFF2-40B4-BE49-F238E27FC236}">
              <a16:creationId xmlns:a16="http://schemas.microsoft.com/office/drawing/2014/main" id="{EB4F4B67-E1C8-4D83-996C-AA1E29AB1DE0}"/>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2236" name="Text Box 17">
          <a:extLst>
            <a:ext uri="{FF2B5EF4-FFF2-40B4-BE49-F238E27FC236}">
              <a16:creationId xmlns:a16="http://schemas.microsoft.com/office/drawing/2014/main" id="{C6327493-FCAF-40C2-BEDC-AEB0A4B9ED39}"/>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2237" name="Text Box 18">
          <a:extLst>
            <a:ext uri="{FF2B5EF4-FFF2-40B4-BE49-F238E27FC236}">
              <a16:creationId xmlns:a16="http://schemas.microsoft.com/office/drawing/2014/main" id="{D0834EB9-B762-49B6-9914-2026789356B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2238" name="Text Box 19">
          <a:extLst>
            <a:ext uri="{FF2B5EF4-FFF2-40B4-BE49-F238E27FC236}">
              <a16:creationId xmlns:a16="http://schemas.microsoft.com/office/drawing/2014/main" id="{F5360FB2-12F0-42B4-AA24-4BDB4979B0DD}"/>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504825</xdr:rowOff>
    </xdr:from>
    <xdr:ext cx="95250" cy="456743"/>
    <xdr:sp macro="" textlink="">
      <xdr:nvSpPr>
        <xdr:cNvPr id="2239" name="Text Box 15">
          <a:extLst>
            <a:ext uri="{FF2B5EF4-FFF2-40B4-BE49-F238E27FC236}">
              <a16:creationId xmlns:a16="http://schemas.microsoft.com/office/drawing/2014/main" id="{DDC2F95A-2CC2-4DA9-B4C7-49019652B967}"/>
            </a:ext>
          </a:extLst>
        </xdr:cNvPr>
        <xdr:cNvSpPr txBox="1">
          <a:spLocks noChangeArrowheads="1"/>
        </xdr:cNvSpPr>
      </xdr:nvSpPr>
      <xdr:spPr bwMode="auto">
        <a:xfrm>
          <a:off x="4664364" y="5994111"/>
          <a:ext cx="95250" cy="456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18</xdr:row>
      <xdr:rowOff>504825</xdr:rowOff>
    </xdr:from>
    <xdr:ext cx="95250" cy="442269"/>
    <xdr:sp macro="" textlink="">
      <xdr:nvSpPr>
        <xdr:cNvPr id="2240" name="Text Box 15">
          <a:extLst>
            <a:ext uri="{FF2B5EF4-FFF2-40B4-BE49-F238E27FC236}">
              <a16:creationId xmlns:a16="http://schemas.microsoft.com/office/drawing/2014/main" id="{E5F99E7A-6D7E-4652-9D0E-2222932F50B5}"/>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18</xdr:row>
      <xdr:rowOff>504825</xdr:rowOff>
    </xdr:from>
    <xdr:ext cx="95250" cy="442269"/>
    <xdr:sp macro="" textlink="">
      <xdr:nvSpPr>
        <xdr:cNvPr id="2241" name="Text Box 15">
          <a:extLst>
            <a:ext uri="{FF2B5EF4-FFF2-40B4-BE49-F238E27FC236}">
              <a16:creationId xmlns:a16="http://schemas.microsoft.com/office/drawing/2014/main" id="{120E2247-0FBF-4A16-B9B9-BA9DD7099367}"/>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504825</xdr:rowOff>
    </xdr:from>
    <xdr:ext cx="95250" cy="213632"/>
    <xdr:sp macro="" textlink="">
      <xdr:nvSpPr>
        <xdr:cNvPr id="2242" name="Text Box 15">
          <a:extLst>
            <a:ext uri="{FF2B5EF4-FFF2-40B4-BE49-F238E27FC236}">
              <a16:creationId xmlns:a16="http://schemas.microsoft.com/office/drawing/2014/main" id="{3016E040-8672-439F-84D7-69A471D3DC0E}"/>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xdr:row>
      <xdr:rowOff>504825</xdr:rowOff>
    </xdr:from>
    <xdr:ext cx="95250" cy="444331"/>
    <xdr:sp macro="" textlink="">
      <xdr:nvSpPr>
        <xdr:cNvPr id="2243" name="Text Box 15">
          <a:extLst>
            <a:ext uri="{FF2B5EF4-FFF2-40B4-BE49-F238E27FC236}">
              <a16:creationId xmlns:a16="http://schemas.microsoft.com/office/drawing/2014/main" id="{D63810D2-D1F1-4C8A-80AD-D08C8CC2403C}"/>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18</xdr:row>
      <xdr:rowOff>504825</xdr:rowOff>
    </xdr:from>
    <xdr:ext cx="95250" cy="213632"/>
    <xdr:sp macro="" textlink="">
      <xdr:nvSpPr>
        <xdr:cNvPr id="2244" name="Text Box 15">
          <a:extLst>
            <a:ext uri="{FF2B5EF4-FFF2-40B4-BE49-F238E27FC236}">
              <a16:creationId xmlns:a16="http://schemas.microsoft.com/office/drawing/2014/main" id="{61450F0F-A1DD-4F6A-B75E-6598BA2145C0}"/>
            </a:ext>
          </a:extLst>
        </xdr:cNvPr>
        <xdr:cNvSpPr txBox="1">
          <a:spLocks noChangeArrowheads="1"/>
        </xdr:cNvSpPr>
      </xdr:nvSpPr>
      <xdr:spPr bwMode="auto">
        <a:xfrm>
          <a:off x="12540961"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45" name="Text Box 16">
          <a:extLst>
            <a:ext uri="{FF2B5EF4-FFF2-40B4-BE49-F238E27FC236}">
              <a16:creationId xmlns:a16="http://schemas.microsoft.com/office/drawing/2014/main" id="{4572AA72-DFE5-43E1-90FB-CCEA9010A3EE}"/>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46" name="Text Box 17">
          <a:extLst>
            <a:ext uri="{FF2B5EF4-FFF2-40B4-BE49-F238E27FC236}">
              <a16:creationId xmlns:a16="http://schemas.microsoft.com/office/drawing/2014/main" id="{491A9390-01CE-469F-B936-F2FB63295B9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47" name="Text Box 18">
          <a:extLst>
            <a:ext uri="{FF2B5EF4-FFF2-40B4-BE49-F238E27FC236}">
              <a16:creationId xmlns:a16="http://schemas.microsoft.com/office/drawing/2014/main" id="{31B4D8F0-44E6-49EF-9106-801B29EF8CAE}"/>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48" name="Text Box 19">
          <a:extLst>
            <a:ext uri="{FF2B5EF4-FFF2-40B4-BE49-F238E27FC236}">
              <a16:creationId xmlns:a16="http://schemas.microsoft.com/office/drawing/2014/main" id="{331CD580-3AA6-4F6C-B100-28879D7ADA2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2249" name="Text Box 16">
          <a:extLst>
            <a:ext uri="{FF2B5EF4-FFF2-40B4-BE49-F238E27FC236}">
              <a16:creationId xmlns:a16="http://schemas.microsoft.com/office/drawing/2014/main" id="{36DC9DCC-4368-4F19-8BEC-50F69B22294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2250" name="Text Box 17">
          <a:extLst>
            <a:ext uri="{FF2B5EF4-FFF2-40B4-BE49-F238E27FC236}">
              <a16:creationId xmlns:a16="http://schemas.microsoft.com/office/drawing/2014/main" id="{E9C17687-ED65-4B5D-835A-DD9E10ACCB9E}"/>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2251" name="Text Box 18">
          <a:extLst>
            <a:ext uri="{FF2B5EF4-FFF2-40B4-BE49-F238E27FC236}">
              <a16:creationId xmlns:a16="http://schemas.microsoft.com/office/drawing/2014/main" id="{5A85ADC3-8234-4030-8AA4-6EAE53066D4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2252" name="Text Box 19">
          <a:extLst>
            <a:ext uri="{FF2B5EF4-FFF2-40B4-BE49-F238E27FC236}">
              <a16:creationId xmlns:a16="http://schemas.microsoft.com/office/drawing/2014/main" id="{6283B06E-D3A1-40F7-AAEC-A7442C08732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22</xdr:row>
      <xdr:rowOff>0</xdr:rowOff>
    </xdr:from>
    <xdr:ext cx="95250" cy="171450"/>
    <xdr:sp macro="" textlink="">
      <xdr:nvSpPr>
        <xdr:cNvPr id="2253" name="Text Box 16">
          <a:extLst>
            <a:ext uri="{FF2B5EF4-FFF2-40B4-BE49-F238E27FC236}">
              <a16:creationId xmlns:a16="http://schemas.microsoft.com/office/drawing/2014/main" id="{A1E7B8F6-7D00-4680-ACF3-6ABFBBA6831F}"/>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22</xdr:row>
      <xdr:rowOff>0</xdr:rowOff>
    </xdr:from>
    <xdr:ext cx="95250" cy="171450"/>
    <xdr:sp macro="" textlink="">
      <xdr:nvSpPr>
        <xdr:cNvPr id="2254" name="Text Box 17">
          <a:extLst>
            <a:ext uri="{FF2B5EF4-FFF2-40B4-BE49-F238E27FC236}">
              <a16:creationId xmlns:a16="http://schemas.microsoft.com/office/drawing/2014/main" id="{282E923E-AFC8-4932-B19D-874D8F87954F}"/>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22</xdr:row>
      <xdr:rowOff>0</xdr:rowOff>
    </xdr:from>
    <xdr:ext cx="95250" cy="171450"/>
    <xdr:sp macro="" textlink="">
      <xdr:nvSpPr>
        <xdr:cNvPr id="2255" name="Text Box 18">
          <a:extLst>
            <a:ext uri="{FF2B5EF4-FFF2-40B4-BE49-F238E27FC236}">
              <a16:creationId xmlns:a16="http://schemas.microsoft.com/office/drawing/2014/main" id="{536ECBC6-15E7-4E54-B9A2-870E6D236403}"/>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22</xdr:row>
      <xdr:rowOff>0</xdr:rowOff>
    </xdr:from>
    <xdr:ext cx="95250" cy="171450"/>
    <xdr:sp macro="" textlink="">
      <xdr:nvSpPr>
        <xdr:cNvPr id="2256" name="Text Box 19">
          <a:extLst>
            <a:ext uri="{FF2B5EF4-FFF2-40B4-BE49-F238E27FC236}">
              <a16:creationId xmlns:a16="http://schemas.microsoft.com/office/drawing/2014/main" id="{67C7D9E6-6093-47C2-969B-7FE101425A70}"/>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xdr:row>
      <xdr:rowOff>504825</xdr:rowOff>
    </xdr:from>
    <xdr:ext cx="95250" cy="444014"/>
    <xdr:sp macro="" textlink="">
      <xdr:nvSpPr>
        <xdr:cNvPr id="2257" name="Text Box 15">
          <a:extLst>
            <a:ext uri="{FF2B5EF4-FFF2-40B4-BE49-F238E27FC236}">
              <a16:creationId xmlns:a16="http://schemas.microsoft.com/office/drawing/2014/main" id="{3DD6D2EC-1191-41D3-8045-3BA6818BC6D0}"/>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58" name="Text Box 16">
          <a:extLst>
            <a:ext uri="{FF2B5EF4-FFF2-40B4-BE49-F238E27FC236}">
              <a16:creationId xmlns:a16="http://schemas.microsoft.com/office/drawing/2014/main" id="{3DBCD0B0-084A-470D-8894-A666431B92EE}"/>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59" name="Text Box 17">
          <a:extLst>
            <a:ext uri="{FF2B5EF4-FFF2-40B4-BE49-F238E27FC236}">
              <a16:creationId xmlns:a16="http://schemas.microsoft.com/office/drawing/2014/main" id="{8F8DE06A-9F24-4729-AE24-40E14D3D6EB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60" name="Text Box 18">
          <a:extLst>
            <a:ext uri="{FF2B5EF4-FFF2-40B4-BE49-F238E27FC236}">
              <a16:creationId xmlns:a16="http://schemas.microsoft.com/office/drawing/2014/main" id="{C78B134B-003D-46A1-B92E-5ED2039A9C2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61" name="Text Box 19">
          <a:extLst>
            <a:ext uri="{FF2B5EF4-FFF2-40B4-BE49-F238E27FC236}">
              <a16:creationId xmlns:a16="http://schemas.microsoft.com/office/drawing/2014/main" id="{47019BF7-76AA-41C1-ABA6-A0F21FC17FC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20</xdr:row>
      <xdr:rowOff>504825</xdr:rowOff>
    </xdr:from>
    <xdr:ext cx="95250" cy="442269"/>
    <xdr:sp macro="" textlink="">
      <xdr:nvSpPr>
        <xdr:cNvPr id="2262" name="Text Box 15">
          <a:extLst>
            <a:ext uri="{FF2B5EF4-FFF2-40B4-BE49-F238E27FC236}">
              <a16:creationId xmlns:a16="http://schemas.microsoft.com/office/drawing/2014/main" id="{699399C4-3A47-4DF9-9F20-767DD1D1D3F9}"/>
            </a:ext>
          </a:extLst>
        </xdr:cNvPr>
        <xdr:cNvSpPr txBox="1">
          <a:spLocks noChangeArrowheads="1"/>
        </xdr:cNvSpPr>
      </xdr:nvSpPr>
      <xdr:spPr bwMode="auto">
        <a:xfrm>
          <a:off x="12540961" y="673302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2263" name="Text Box 16">
          <a:extLst>
            <a:ext uri="{FF2B5EF4-FFF2-40B4-BE49-F238E27FC236}">
              <a16:creationId xmlns:a16="http://schemas.microsoft.com/office/drawing/2014/main" id="{6FE118C1-44CA-40C5-BFF1-AF439B5F612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2264" name="Text Box 17">
          <a:extLst>
            <a:ext uri="{FF2B5EF4-FFF2-40B4-BE49-F238E27FC236}">
              <a16:creationId xmlns:a16="http://schemas.microsoft.com/office/drawing/2014/main" id="{4CCE0B93-DB65-4305-B95E-0E57C0E1612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2265" name="Text Box 18">
          <a:extLst>
            <a:ext uri="{FF2B5EF4-FFF2-40B4-BE49-F238E27FC236}">
              <a16:creationId xmlns:a16="http://schemas.microsoft.com/office/drawing/2014/main" id="{BACE4D98-E96C-4365-8150-F4BC860D474E}"/>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2266" name="Text Box 16">
          <a:extLst>
            <a:ext uri="{FF2B5EF4-FFF2-40B4-BE49-F238E27FC236}">
              <a16:creationId xmlns:a16="http://schemas.microsoft.com/office/drawing/2014/main" id="{454C7B37-67AD-4904-AD58-C9C692D217A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2267" name="Text Box 17">
          <a:extLst>
            <a:ext uri="{FF2B5EF4-FFF2-40B4-BE49-F238E27FC236}">
              <a16:creationId xmlns:a16="http://schemas.microsoft.com/office/drawing/2014/main" id="{23A775DA-76BD-45A6-A621-207742C60F36}"/>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2268" name="Text Box 18">
          <a:extLst>
            <a:ext uri="{FF2B5EF4-FFF2-40B4-BE49-F238E27FC236}">
              <a16:creationId xmlns:a16="http://schemas.microsoft.com/office/drawing/2014/main" id="{7D98B879-1D03-4227-B1CC-180E87BE1F80}"/>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2269" name="Text Box 19">
          <a:extLst>
            <a:ext uri="{FF2B5EF4-FFF2-40B4-BE49-F238E27FC236}">
              <a16:creationId xmlns:a16="http://schemas.microsoft.com/office/drawing/2014/main" id="{3976F7DF-5631-4F0E-94BF-45B3F6EE9D50}"/>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2270" name="Text Box 16">
          <a:extLst>
            <a:ext uri="{FF2B5EF4-FFF2-40B4-BE49-F238E27FC236}">
              <a16:creationId xmlns:a16="http://schemas.microsoft.com/office/drawing/2014/main" id="{071D72D6-7A82-4B1D-979C-2F5255348D8C}"/>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2271" name="Text Box 17">
          <a:extLst>
            <a:ext uri="{FF2B5EF4-FFF2-40B4-BE49-F238E27FC236}">
              <a16:creationId xmlns:a16="http://schemas.microsoft.com/office/drawing/2014/main" id="{9468F393-594A-410E-88C2-484E53A1F719}"/>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2272" name="Text Box 18">
          <a:extLst>
            <a:ext uri="{FF2B5EF4-FFF2-40B4-BE49-F238E27FC236}">
              <a16:creationId xmlns:a16="http://schemas.microsoft.com/office/drawing/2014/main" id="{E05A2021-F189-46BB-98A1-1807EDCD9CF8}"/>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22</xdr:row>
      <xdr:rowOff>170392</xdr:rowOff>
    </xdr:from>
    <xdr:ext cx="95250" cy="213632"/>
    <xdr:sp macro="" textlink="">
      <xdr:nvSpPr>
        <xdr:cNvPr id="2273" name="Text Box 15">
          <a:extLst>
            <a:ext uri="{FF2B5EF4-FFF2-40B4-BE49-F238E27FC236}">
              <a16:creationId xmlns:a16="http://schemas.microsoft.com/office/drawing/2014/main" id="{90EA91DA-0AD4-459B-884B-D09479E9A0B1}"/>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74" name="Text Box 16">
          <a:extLst>
            <a:ext uri="{FF2B5EF4-FFF2-40B4-BE49-F238E27FC236}">
              <a16:creationId xmlns:a16="http://schemas.microsoft.com/office/drawing/2014/main" id="{EA3E4432-F61F-4C79-8D0B-61C0004E612C}"/>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75" name="Text Box 17">
          <a:extLst>
            <a:ext uri="{FF2B5EF4-FFF2-40B4-BE49-F238E27FC236}">
              <a16:creationId xmlns:a16="http://schemas.microsoft.com/office/drawing/2014/main" id="{88A65879-5829-4FE1-99E3-DA3C560E182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76" name="Text Box 18">
          <a:extLst>
            <a:ext uri="{FF2B5EF4-FFF2-40B4-BE49-F238E27FC236}">
              <a16:creationId xmlns:a16="http://schemas.microsoft.com/office/drawing/2014/main" id="{783B44D3-887F-484C-B19F-EE40A629B33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77" name="Text Box 19">
          <a:extLst>
            <a:ext uri="{FF2B5EF4-FFF2-40B4-BE49-F238E27FC236}">
              <a16:creationId xmlns:a16="http://schemas.microsoft.com/office/drawing/2014/main" id="{5363AA85-9F60-4B44-B29F-6418E2E8E0E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2278" name="Text Box 16">
          <a:extLst>
            <a:ext uri="{FF2B5EF4-FFF2-40B4-BE49-F238E27FC236}">
              <a16:creationId xmlns:a16="http://schemas.microsoft.com/office/drawing/2014/main" id="{03FDFB59-AC85-4D81-B2DD-D13CBEE20F7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2279" name="Text Box 17">
          <a:extLst>
            <a:ext uri="{FF2B5EF4-FFF2-40B4-BE49-F238E27FC236}">
              <a16:creationId xmlns:a16="http://schemas.microsoft.com/office/drawing/2014/main" id="{B99CFF91-0598-4ACF-B6C5-35D720B55859}"/>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2280" name="Text Box 18">
          <a:extLst>
            <a:ext uri="{FF2B5EF4-FFF2-40B4-BE49-F238E27FC236}">
              <a16:creationId xmlns:a16="http://schemas.microsoft.com/office/drawing/2014/main" id="{297AAC14-22B7-4C28-BABE-E886658EEEF1}"/>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2281" name="Text Box 19">
          <a:extLst>
            <a:ext uri="{FF2B5EF4-FFF2-40B4-BE49-F238E27FC236}">
              <a16:creationId xmlns:a16="http://schemas.microsoft.com/office/drawing/2014/main" id="{88F2B116-C6F9-40B3-A289-5E4AF445206A}"/>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19</xdr:row>
      <xdr:rowOff>0</xdr:rowOff>
    </xdr:from>
    <xdr:ext cx="95250" cy="171450"/>
    <xdr:sp macro="" textlink="">
      <xdr:nvSpPr>
        <xdr:cNvPr id="2282" name="Text Box 16">
          <a:extLst>
            <a:ext uri="{FF2B5EF4-FFF2-40B4-BE49-F238E27FC236}">
              <a16:creationId xmlns:a16="http://schemas.microsoft.com/office/drawing/2014/main" id="{0EE19E51-3A48-40FE-B38E-FFAE53A9FC73}"/>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19</xdr:row>
      <xdr:rowOff>0</xdr:rowOff>
    </xdr:from>
    <xdr:ext cx="95250" cy="171450"/>
    <xdr:sp macro="" textlink="">
      <xdr:nvSpPr>
        <xdr:cNvPr id="2283" name="Text Box 17">
          <a:extLst>
            <a:ext uri="{FF2B5EF4-FFF2-40B4-BE49-F238E27FC236}">
              <a16:creationId xmlns:a16="http://schemas.microsoft.com/office/drawing/2014/main" id="{95CE2D4F-074A-4DD5-A6C9-00E19C26904D}"/>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19</xdr:row>
      <xdr:rowOff>0</xdr:rowOff>
    </xdr:from>
    <xdr:ext cx="95250" cy="171450"/>
    <xdr:sp macro="" textlink="">
      <xdr:nvSpPr>
        <xdr:cNvPr id="2284" name="Text Box 18">
          <a:extLst>
            <a:ext uri="{FF2B5EF4-FFF2-40B4-BE49-F238E27FC236}">
              <a16:creationId xmlns:a16="http://schemas.microsoft.com/office/drawing/2014/main" id="{9CF64F4A-5E89-403A-A4D1-B9BE24C4E3BF}"/>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19</xdr:row>
      <xdr:rowOff>0</xdr:rowOff>
    </xdr:from>
    <xdr:ext cx="95250" cy="171450"/>
    <xdr:sp macro="" textlink="">
      <xdr:nvSpPr>
        <xdr:cNvPr id="2285" name="Text Box 19">
          <a:extLst>
            <a:ext uri="{FF2B5EF4-FFF2-40B4-BE49-F238E27FC236}">
              <a16:creationId xmlns:a16="http://schemas.microsoft.com/office/drawing/2014/main" id="{931C8E1A-314F-40A6-A6A9-40A726973CC3}"/>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xdr:row>
      <xdr:rowOff>504825</xdr:rowOff>
    </xdr:from>
    <xdr:ext cx="95250" cy="444014"/>
    <xdr:sp macro="" textlink="">
      <xdr:nvSpPr>
        <xdr:cNvPr id="2286" name="Text Box 15">
          <a:extLst>
            <a:ext uri="{FF2B5EF4-FFF2-40B4-BE49-F238E27FC236}">
              <a16:creationId xmlns:a16="http://schemas.microsoft.com/office/drawing/2014/main" id="{3BCBB959-FB58-4FE3-A1B3-80C0EF96939D}"/>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87" name="Text Box 16">
          <a:extLst>
            <a:ext uri="{FF2B5EF4-FFF2-40B4-BE49-F238E27FC236}">
              <a16:creationId xmlns:a16="http://schemas.microsoft.com/office/drawing/2014/main" id="{3DE97875-D445-41D5-A0DE-89097A9A0D8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88" name="Text Box 17">
          <a:extLst>
            <a:ext uri="{FF2B5EF4-FFF2-40B4-BE49-F238E27FC236}">
              <a16:creationId xmlns:a16="http://schemas.microsoft.com/office/drawing/2014/main" id="{CFBFE2E4-51EE-4891-BCED-144822628C66}"/>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89" name="Text Box 18">
          <a:extLst>
            <a:ext uri="{FF2B5EF4-FFF2-40B4-BE49-F238E27FC236}">
              <a16:creationId xmlns:a16="http://schemas.microsoft.com/office/drawing/2014/main" id="{1BBFBB0F-7B5F-43EE-8DE1-B60CED13B40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95250" cy="171450"/>
    <xdr:sp macro="" textlink="">
      <xdr:nvSpPr>
        <xdr:cNvPr id="2290" name="Text Box 19">
          <a:extLst>
            <a:ext uri="{FF2B5EF4-FFF2-40B4-BE49-F238E27FC236}">
              <a16:creationId xmlns:a16="http://schemas.microsoft.com/office/drawing/2014/main" id="{072D2C4D-4079-4F8E-B479-56E78859D42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2291" name="Text Box 16">
          <a:extLst>
            <a:ext uri="{FF2B5EF4-FFF2-40B4-BE49-F238E27FC236}">
              <a16:creationId xmlns:a16="http://schemas.microsoft.com/office/drawing/2014/main" id="{D6499400-99DD-43FD-A80E-8536C41D9D5A}"/>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0</xdr:rowOff>
    </xdr:from>
    <xdr:ext cx="95250" cy="171450"/>
    <xdr:sp macro="" textlink="">
      <xdr:nvSpPr>
        <xdr:cNvPr id="2292" name="Text Box 17">
          <a:extLst>
            <a:ext uri="{FF2B5EF4-FFF2-40B4-BE49-F238E27FC236}">
              <a16:creationId xmlns:a16="http://schemas.microsoft.com/office/drawing/2014/main" id="{D0B488A9-D7EC-4D6A-A0D0-22B0CF3E6C6D}"/>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1020762</xdr:colOff>
      <xdr:row>22</xdr:row>
      <xdr:rowOff>15875</xdr:rowOff>
    </xdr:from>
    <xdr:ext cx="95250" cy="171450"/>
    <xdr:sp macro="" textlink="">
      <xdr:nvSpPr>
        <xdr:cNvPr id="2293" name="Text Box 18">
          <a:extLst>
            <a:ext uri="{FF2B5EF4-FFF2-40B4-BE49-F238E27FC236}">
              <a16:creationId xmlns:a16="http://schemas.microsoft.com/office/drawing/2014/main" id="{60C3D82B-65C1-4083-A811-B692BBE81FEA}"/>
            </a:ext>
          </a:extLst>
        </xdr:cNvPr>
        <xdr:cNvSpPr txBox="1">
          <a:spLocks noChangeArrowheads="1"/>
        </xdr:cNvSpPr>
      </xdr:nvSpPr>
      <xdr:spPr bwMode="auto">
        <a:xfrm>
          <a:off x="12485398" y="711633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2294" name="Text Box 16">
          <a:extLst>
            <a:ext uri="{FF2B5EF4-FFF2-40B4-BE49-F238E27FC236}">
              <a16:creationId xmlns:a16="http://schemas.microsoft.com/office/drawing/2014/main" id="{4C636648-FB82-4404-872A-3F3BA6BABA2C}"/>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2295" name="Text Box 17">
          <a:extLst>
            <a:ext uri="{FF2B5EF4-FFF2-40B4-BE49-F238E27FC236}">
              <a16:creationId xmlns:a16="http://schemas.microsoft.com/office/drawing/2014/main" id="{2E812543-FD40-4101-9999-B1C59AF738A3}"/>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2296" name="Text Box 18">
          <a:extLst>
            <a:ext uri="{FF2B5EF4-FFF2-40B4-BE49-F238E27FC236}">
              <a16:creationId xmlns:a16="http://schemas.microsoft.com/office/drawing/2014/main" id="{61060075-A1C2-41EF-9D93-49D71857D12F}"/>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2297" name="Text Box 19">
          <a:extLst>
            <a:ext uri="{FF2B5EF4-FFF2-40B4-BE49-F238E27FC236}">
              <a16:creationId xmlns:a16="http://schemas.microsoft.com/office/drawing/2014/main" id="{777F68B0-1929-45F1-B751-B287313A7C19}"/>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22</xdr:row>
      <xdr:rowOff>0</xdr:rowOff>
    </xdr:from>
    <xdr:ext cx="95250" cy="171450"/>
    <xdr:sp macro="" textlink="">
      <xdr:nvSpPr>
        <xdr:cNvPr id="2298" name="Text Box 16">
          <a:extLst>
            <a:ext uri="{FF2B5EF4-FFF2-40B4-BE49-F238E27FC236}">
              <a16:creationId xmlns:a16="http://schemas.microsoft.com/office/drawing/2014/main" id="{28E7E173-B054-4E93-B5A3-7773EB94608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504825</xdr:rowOff>
    </xdr:from>
    <xdr:ext cx="95250" cy="448496"/>
    <xdr:sp macro="" textlink="">
      <xdr:nvSpPr>
        <xdr:cNvPr id="2299" name="Text Box 15">
          <a:extLst>
            <a:ext uri="{FF2B5EF4-FFF2-40B4-BE49-F238E27FC236}">
              <a16:creationId xmlns:a16="http://schemas.microsoft.com/office/drawing/2014/main" id="{7D8F9A0D-C12B-4A43-B7FA-4C6191F12430}"/>
            </a:ext>
          </a:extLst>
        </xdr:cNvPr>
        <xdr:cNvSpPr txBox="1">
          <a:spLocks noChangeArrowheads="1"/>
        </xdr:cNvSpPr>
      </xdr:nvSpPr>
      <xdr:spPr bwMode="auto">
        <a:xfrm>
          <a:off x="4664364" y="5994111"/>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504825</xdr:rowOff>
    </xdr:from>
    <xdr:ext cx="95250" cy="442269"/>
    <xdr:sp macro="" textlink="">
      <xdr:nvSpPr>
        <xdr:cNvPr id="2300" name="Text Box 15">
          <a:extLst>
            <a:ext uri="{FF2B5EF4-FFF2-40B4-BE49-F238E27FC236}">
              <a16:creationId xmlns:a16="http://schemas.microsoft.com/office/drawing/2014/main" id="{5E0E317D-482A-43BF-AAA0-21EB84724879}"/>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22</xdr:row>
      <xdr:rowOff>504825</xdr:rowOff>
    </xdr:from>
    <xdr:ext cx="95250" cy="442269"/>
    <xdr:sp macro="" textlink="">
      <xdr:nvSpPr>
        <xdr:cNvPr id="2301" name="Text Box 15">
          <a:extLst>
            <a:ext uri="{FF2B5EF4-FFF2-40B4-BE49-F238E27FC236}">
              <a16:creationId xmlns:a16="http://schemas.microsoft.com/office/drawing/2014/main" id="{671B7998-0B55-49C4-9D04-5BB99CBEB5AF}"/>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504825</xdr:rowOff>
    </xdr:from>
    <xdr:ext cx="95250" cy="213632"/>
    <xdr:sp macro="" textlink="">
      <xdr:nvSpPr>
        <xdr:cNvPr id="2302" name="Text Box 15">
          <a:extLst>
            <a:ext uri="{FF2B5EF4-FFF2-40B4-BE49-F238E27FC236}">
              <a16:creationId xmlns:a16="http://schemas.microsoft.com/office/drawing/2014/main" id="{3E621E33-74BB-4871-9408-049367F64EC2}"/>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504825</xdr:rowOff>
    </xdr:from>
    <xdr:ext cx="95250" cy="444331"/>
    <xdr:sp macro="" textlink="">
      <xdr:nvSpPr>
        <xdr:cNvPr id="2303" name="Text Box 15">
          <a:extLst>
            <a:ext uri="{FF2B5EF4-FFF2-40B4-BE49-F238E27FC236}">
              <a16:creationId xmlns:a16="http://schemas.microsoft.com/office/drawing/2014/main" id="{6CA41F52-8F4B-4F84-A6A7-591F4691A3A6}"/>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22</xdr:row>
      <xdr:rowOff>170392</xdr:rowOff>
    </xdr:from>
    <xdr:ext cx="95250" cy="213632"/>
    <xdr:sp macro="" textlink="">
      <xdr:nvSpPr>
        <xdr:cNvPr id="2304" name="Text Box 15">
          <a:extLst>
            <a:ext uri="{FF2B5EF4-FFF2-40B4-BE49-F238E27FC236}">
              <a16:creationId xmlns:a16="http://schemas.microsoft.com/office/drawing/2014/main" id="{4A402B69-6F30-4CF5-9F8C-284F98B602D1}"/>
            </a:ext>
          </a:extLst>
        </xdr:cNvPr>
        <xdr:cNvSpPr txBox="1">
          <a:spLocks noChangeArrowheads="1"/>
        </xdr:cNvSpPr>
      </xdr:nvSpPr>
      <xdr:spPr bwMode="auto">
        <a:xfrm>
          <a:off x="12578484" y="579302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05" name="Text Box 16">
          <a:extLst>
            <a:ext uri="{FF2B5EF4-FFF2-40B4-BE49-F238E27FC236}">
              <a16:creationId xmlns:a16="http://schemas.microsoft.com/office/drawing/2014/main" id="{48CC6E83-6061-4D44-B0DF-D4A707A59F6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06" name="Text Box 17">
          <a:extLst>
            <a:ext uri="{FF2B5EF4-FFF2-40B4-BE49-F238E27FC236}">
              <a16:creationId xmlns:a16="http://schemas.microsoft.com/office/drawing/2014/main" id="{89E9FF29-C8D8-4D8F-8D46-F76B946BE00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07" name="Text Box 18">
          <a:extLst>
            <a:ext uri="{FF2B5EF4-FFF2-40B4-BE49-F238E27FC236}">
              <a16:creationId xmlns:a16="http://schemas.microsoft.com/office/drawing/2014/main" id="{17031C29-C4B8-496C-9D30-C06CABE6B2E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08" name="Text Box 19">
          <a:extLst>
            <a:ext uri="{FF2B5EF4-FFF2-40B4-BE49-F238E27FC236}">
              <a16:creationId xmlns:a16="http://schemas.microsoft.com/office/drawing/2014/main" id="{097604EC-5583-45A6-9801-C506EC304A9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2309" name="Text Box 16">
          <a:extLst>
            <a:ext uri="{FF2B5EF4-FFF2-40B4-BE49-F238E27FC236}">
              <a16:creationId xmlns:a16="http://schemas.microsoft.com/office/drawing/2014/main" id="{30F28BC2-4A21-4C01-9A48-6627DE931F09}"/>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2310" name="Text Box 17">
          <a:extLst>
            <a:ext uri="{FF2B5EF4-FFF2-40B4-BE49-F238E27FC236}">
              <a16:creationId xmlns:a16="http://schemas.microsoft.com/office/drawing/2014/main" id="{22722B6B-A1E8-4125-A79B-DAE2F51CD0F4}"/>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2311" name="Text Box 18">
          <a:extLst>
            <a:ext uri="{FF2B5EF4-FFF2-40B4-BE49-F238E27FC236}">
              <a16:creationId xmlns:a16="http://schemas.microsoft.com/office/drawing/2014/main" id="{7D11AD13-BE7E-498F-9379-C38187ABAE2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2312" name="Text Box 19">
          <a:extLst>
            <a:ext uri="{FF2B5EF4-FFF2-40B4-BE49-F238E27FC236}">
              <a16:creationId xmlns:a16="http://schemas.microsoft.com/office/drawing/2014/main" id="{1413BCEB-2D89-4F87-A721-8A1A5B9BB5B1}"/>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26</xdr:row>
      <xdr:rowOff>0</xdr:rowOff>
    </xdr:from>
    <xdr:ext cx="95250" cy="171450"/>
    <xdr:sp macro="" textlink="">
      <xdr:nvSpPr>
        <xdr:cNvPr id="2313" name="Text Box 16">
          <a:extLst>
            <a:ext uri="{FF2B5EF4-FFF2-40B4-BE49-F238E27FC236}">
              <a16:creationId xmlns:a16="http://schemas.microsoft.com/office/drawing/2014/main" id="{87C494E0-9F32-4DEF-A1BE-981AFC9DEDD3}"/>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26</xdr:row>
      <xdr:rowOff>0</xdr:rowOff>
    </xdr:from>
    <xdr:ext cx="95250" cy="171450"/>
    <xdr:sp macro="" textlink="">
      <xdr:nvSpPr>
        <xdr:cNvPr id="2314" name="Text Box 17">
          <a:extLst>
            <a:ext uri="{FF2B5EF4-FFF2-40B4-BE49-F238E27FC236}">
              <a16:creationId xmlns:a16="http://schemas.microsoft.com/office/drawing/2014/main" id="{AFC1CD20-445B-4E3D-B73C-42B429F0DC3E}"/>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26</xdr:row>
      <xdr:rowOff>0</xdr:rowOff>
    </xdr:from>
    <xdr:ext cx="95250" cy="171450"/>
    <xdr:sp macro="" textlink="">
      <xdr:nvSpPr>
        <xdr:cNvPr id="2315" name="Text Box 18">
          <a:extLst>
            <a:ext uri="{FF2B5EF4-FFF2-40B4-BE49-F238E27FC236}">
              <a16:creationId xmlns:a16="http://schemas.microsoft.com/office/drawing/2014/main" id="{BDFADA93-DCC8-4490-9F63-0D026562998F}"/>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26</xdr:row>
      <xdr:rowOff>0</xdr:rowOff>
    </xdr:from>
    <xdr:ext cx="95250" cy="171450"/>
    <xdr:sp macro="" textlink="">
      <xdr:nvSpPr>
        <xdr:cNvPr id="2316" name="Text Box 19">
          <a:extLst>
            <a:ext uri="{FF2B5EF4-FFF2-40B4-BE49-F238E27FC236}">
              <a16:creationId xmlns:a16="http://schemas.microsoft.com/office/drawing/2014/main" id="{B07E8D84-B0B3-4B02-838E-7D5740FD5054}"/>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504825</xdr:rowOff>
    </xdr:from>
    <xdr:ext cx="95250" cy="444014"/>
    <xdr:sp macro="" textlink="">
      <xdr:nvSpPr>
        <xdr:cNvPr id="2317" name="Text Box 15">
          <a:extLst>
            <a:ext uri="{FF2B5EF4-FFF2-40B4-BE49-F238E27FC236}">
              <a16:creationId xmlns:a16="http://schemas.microsoft.com/office/drawing/2014/main" id="{E548579D-8D43-4E82-B992-33FB0D6CCC34}"/>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18" name="Text Box 16">
          <a:extLst>
            <a:ext uri="{FF2B5EF4-FFF2-40B4-BE49-F238E27FC236}">
              <a16:creationId xmlns:a16="http://schemas.microsoft.com/office/drawing/2014/main" id="{3E11D692-EE3D-4899-852D-992250E2EFA3}"/>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19" name="Text Box 17">
          <a:extLst>
            <a:ext uri="{FF2B5EF4-FFF2-40B4-BE49-F238E27FC236}">
              <a16:creationId xmlns:a16="http://schemas.microsoft.com/office/drawing/2014/main" id="{0358B93C-9573-493D-891D-AD1732056C7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20" name="Text Box 18">
          <a:extLst>
            <a:ext uri="{FF2B5EF4-FFF2-40B4-BE49-F238E27FC236}">
              <a16:creationId xmlns:a16="http://schemas.microsoft.com/office/drawing/2014/main" id="{50AAAF7C-7302-4DA0-A275-4A2F92B4B3D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21" name="Text Box 19">
          <a:extLst>
            <a:ext uri="{FF2B5EF4-FFF2-40B4-BE49-F238E27FC236}">
              <a16:creationId xmlns:a16="http://schemas.microsoft.com/office/drawing/2014/main" id="{1EE238EF-1EC3-46C2-8716-BC7039A11EB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2322" name="Text Box 16">
          <a:extLst>
            <a:ext uri="{FF2B5EF4-FFF2-40B4-BE49-F238E27FC236}">
              <a16:creationId xmlns:a16="http://schemas.microsoft.com/office/drawing/2014/main" id="{53FF4484-7771-43E3-AAA2-CD653B3FD9C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2323" name="Text Box 17">
          <a:extLst>
            <a:ext uri="{FF2B5EF4-FFF2-40B4-BE49-F238E27FC236}">
              <a16:creationId xmlns:a16="http://schemas.microsoft.com/office/drawing/2014/main" id="{699DE8DF-B5AA-45FD-B3B2-52292B655F5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2324" name="Text Box 18">
          <a:extLst>
            <a:ext uri="{FF2B5EF4-FFF2-40B4-BE49-F238E27FC236}">
              <a16:creationId xmlns:a16="http://schemas.microsoft.com/office/drawing/2014/main" id="{BC59AA8A-A3B8-42F3-8C75-331ABB9CF898}"/>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2325" name="Text Box 16">
          <a:extLst>
            <a:ext uri="{FF2B5EF4-FFF2-40B4-BE49-F238E27FC236}">
              <a16:creationId xmlns:a16="http://schemas.microsoft.com/office/drawing/2014/main" id="{63A3190E-14E3-4185-8607-9D76CF70735C}"/>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2326" name="Text Box 17">
          <a:extLst>
            <a:ext uri="{FF2B5EF4-FFF2-40B4-BE49-F238E27FC236}">
              <a16:creationId xmlns:a16="http://schemas.microsoft.com/office/drawing/2014/main" id="{D4C7A520-C04B-4B42-8225-07E020F5238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2327" name="Text Box 18">
          <a:extLst>
            <a:ext uri="{FF2B5EF4-FFF2-40B4-BE49-F238E27FC236}">
              <a16:creationId xmlns:a16="http://schemas.microsoft.com/office/drawing/2014/main" id="{D2D227D5-7F0A-4282-A9D3-C8DF24A8EB3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2328" name="Text Box 19">
          <a:extLst>
            <a:ext uri="{FF2B5EF4-FFF2-40B4-BE49-F238E27FC236}">
              <a16:creationId xmlns:a16="http://schemas.microsoft.com/office/drawing/2014/main" id="{EC0BBD39-7FA7-46CB-A2EA-C3D8219B45E5}"/>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2329" name="Text Box 16">
          <a:extLst>
            <a:ext uri="{FF2B5EF4-FFF2-40B4-BE49-F238E27FC236}">
              <a16:creationId xmlns:a16="http://schemas.microsoft.com/office/drawing/2014/main" id="{5A93A0D5-560C-483E-8167-E1FDB52809DB}"/>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2330" name="Text Box 17">
          <a:extLst>
            <a:ext uri="{FF2B5EF4-FFF2-40B4-BE49-F238E27FC236}">
              <a16:creationId xmlns:a16="http://schemas.microsoft.com/office/drawing/2014/main" id="{B729DAB0-386B-46C9-85DC-AEF03BAD561D}"/>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2331" name="Text Box 18">
          <a:extLst>
            <a:ext uri="{FF2B5EF4-FFF2-40B4-BE49-F238E27FC236}">
              <a16:creationId xmlns:a16="http://schemas.microsoft.com/office/drawing/2014/main" id="{3EBF989B-E6AA-4C42-8E1C-8C503F275F6D}"/>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2332" name="Text Box 19">
          <a:extLst>
            <a:ext uri="{FF2B5EF4-FFF2-40B4-BE49-F238E27FC236}">
              <a16:creationId xmlns:a16="http://schemas.microsoft.com/office/drawing/2014/main" id="{26FD1E71-DCAC-4ECC-AC9D-DFD38A9BB6FD}"/>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504825</xdr:rowOff>
    </xdr:from>
    <xdr:ext cx="95250" cy="456743"/>
    <xdr:sp macro="" textlink="">
      <xdr:nvSpPr>
        <xdr:cNvPr id="2333" name="Text Box 15">
          <a:extLst>
            <a:ext uri="{FF2B5EF4-FFF2-40B4-BE49-F238E27FC236}">
              <a16:creationId xmlns:a16="http://schemas.microsoft.com/office/drawing/2014/main" id="{E60E2002-F252-4DFA-BF18-70DAA4693AA1}"/>
            </a:ext>
          </a:extLst>
        </xdr:cNvPr>
        <xdr:cNvSpPr txBox="1">
          <a:spLocks noChangeArrowheads="1"/>
        </xdr:cNvSpPr>
      </xdr:nvSpPr>
      <xdr:spPr bwMode="auto">
        <a:xfrm>
          <a:off x="4664364" y="5994111"/>
          <a:ext cx="95250" cy="456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504825</xdr:rowOff>
    </xdr:from>
    <xdr:ext cx="95250" cy="442269"/>
    <xdr:sp macro="" textlink="">
      <xdr:nvSpPr>
        <xdr:cNvPr id="2334" name="Text Box 15">
          <a:extLst>
            <a:ext uri="{FF2B5EF4-FFF2-40B4-BE49-F238E27FC236}">
              <a16:creationId xmlns:a16="http://schemas.microsoft.com/office/drawing/2014/main" id="{C7302463-6272-4082-9F1E-31EEAE62FDA2}"/>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22</xdr:row>
      <xdr:rowOff>504825</xdr:rowOff>
    </xdr:from>
    <xdr:ext cx="95250" cy="442269"/>
    <xdr:sp macro="" textlink="">
      <xdr:nvSpPr>
        <xdr:cNvPr id="2335" name="Text Box 15">
          <a:extLst>
            <a:ext uri="{FF2B5EF4-FFF2-40B4-BE49-F238E27FC236}">
              <a16:creationId xmlns:a16="http://schemas.microsoft.com/office/drawing/2014/main" id="{31773CB2-2784-4D8F-938D-3E3A1CC42E6F}"/>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504825</xdr:rowOff>
    </xdr:from>
    <xdr:ext cx="95250" cy="213632"/>
    <xdr:sp macro="" textlink="">
      <xdr:nvSpPr>
        <xdr:cNvPr id="2336" name="Text Box 15">
          <a:extLst>
            <a:ext uri="{FF2B5EF4-FFF2-40B4-BE49-F238E27FC236}">
              <a16:creationId xmlns:a16="http://schemas.microsoft.com/office/drawing/2014/main" id="{44F248C1-F4EC-49C8-9B80-655C7A2B62B8}"/>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504825</xdr:rowOff>
    </xdr:from>
    <xdr:ext cx="95250" cy="444331"/>
    <xdr:sp macro="" textlink="">
      <xdr:nvSpPr>
        <xdr:cNvPr id="2337" name="Text Box 15">
          <a:extLst>
            <a:ext uri="{FF2B5EF4-FFF2-40B4-BE49-F238E27FC236}">
              <a16:creationId xmlns:a16="http://schemas.microsoft.com/office/drawing/2014/main" id="{A69F8B1D-C968-4C1D-92B5-C740362EE9A6}"/>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22</xdr:row>
      <xdr:rowOff>504825</xdr:rowOff>
    </xdr:from>
    <xdr:ext cx="95250" cy="213632"/>
    <xdr:sp macro="" textlink="">
      <xdr:nvSpPr>
        <xdr:cNvPr id="2338" name="Text Box 15">
          <a:extLst>
            <a:ext uri="{FF2B5EF4-FFF2-40B4-BE49-F238E27FC236}">
              <a16:creationId xmlns:a16="http://schemas.microsoft.com/office/drawing/2014/main" id="{01C5A903-7C9B-4A93-81B5-F337530B82D2}"/>
            </a:ext>
          </a:extLst>
        </xdr:cNvPr>
        <xdr:cNvSpPr txBox="1">
          <a:spLocks noChangeArrowheads="1"/>
        </xdr:cNvSpPr>
      </xdr:nvSpPr>
      <xdr:spPr bwMode="auto">
        <a:xfrm>
          <a:off x="12540961"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39" name="Text Box 16">
          <a:extLst>
            <a:ext uri="{FF2B5EF4-FFF2-40B4-BE49-F238E27FC236}">
              <a16:creationId xmlns:a16="http://schemas.microsoft.com/office/drawing/2014/main" id="{7E7E1CDB-5805-4752-9058-E50B8574B8A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40" name="Text Box 17">
          <a:extLst>
            <a:ext uri="{FF2B5EF4-FFF2-40B4-BE49-F238E27FC236}">
              <a16:creationId xmlns:a16="http://schemas.microsoft.com/office/drawing/2014/main" id="{9A8CA10C-58FA-4F31-A3B7-990784555EC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41" name="Text Box 18">
          <a:extLst>
            <a:ext uri="{FF2B5EF4-FFF2-40B4-BE49-F238E27FC236}">
              <a16:creationId xmlns:a16="http://schemas.microsoft.com/office/drawing/2014/main" id="{C3AAA1EB-1194-4803-A3A4-B2AC104E7D3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42" name="Text Box 19">
          <a:extLst>
            <a:ext uri="{FF2B5EF4-FFF2-40B4-BE49-F238E27FC236}">
              <a16:creationId xmlns:a16="http://schemas.microsoft.com/office/drawing/2014/main" id="{D5286DDB-6B14-402F-A734-7526D41D77A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2343" name="Text Box 16">
          <a:extLst>
            <a:ext uri="{FF2B5EF4-FFF2-40B4-BE49-F238E27FC236}">
              <a16:creationId xmlns:a16="http://schemas.microsoft.com/office/drawing/2014/main" id="{DEE49915-5E5B-478E-A3AA-8DD2BE42498E}"/>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2344" name="Text Box 17">
          <a:extLst>
            <a:ext uri="{FF2B5EF4-FFF2-40B4-BE49-F238E27FC236}">
              <a16:creationId xmlns:a16="http://schemas.microsoft.com/office/drawing/2014/main" id="{399FF103-215D-4F7F-8819-7FB61843324A}"/>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2345" name="Text Box 18">
          <a:extLst>
            <a:ext uri="{FF2B5EF4-FFF2-40B4-BE49-F238E27FC236}">
              <a16:creationId xmlns:a16="http://schemas.microsoft.com/office/drawing/2014/main" id="{055161E2-E87E-4E86-BA61-ACEE56DCF7A3}"/>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2346" name="Text Box 19">
          <a:extLst>
            <a:ext uri="{FF2B5EF4-FFF2-40B4-BE49-F238E27FC236}">
              <a16:creationId xmlns:a16="http://schemas.microsoft.com/office/drawing/2014/main" id="{1CF636C9-9758-443E-BCD9-0ED0A41951D3}"/>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26</xdr:row>
      <xdr:rowOff>0</xdr:rowOff>
    </xdr:from>
    <xdr:ext cx="95250" cy="171450"/>
    <xdr:sp macro="" textlink="">
      <xdr:nvSpPr>
        <xdr:cNvPr id="2347" name="Text Box 16">
          <a:extLst>
            <a:ext uri="{FF2B5EF4-FFF2-40B4-BE49-F238E27FC236}">
              <a16:creationId xmlns:a16="http://schemas.microsoft.com/office/drawing/2014/main" id="{3F7F5888-0D04-4351-91CA-7DA617CB4E27}"/>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26</xdr:row>
      <xdr:rowOff>0</xdr:rowOff>
    </xdr:from>
    <xdr:ext cx="95250" cy="171450"/>
    <xdr:sp macro="" textlink="">
      <xdr:nvSpPr>
        <xdr:cNvPr id="2348" name="Text Box 17">
          <a:extLst>
            <a:ext uri="{FF2B5EF4-FFF2-40B4-BE49-F238E27FC236}">
              <a16:creationId xmlns:a16="http://schemas.microsoft.com/office/drawing/2014/main" id="{29901CBD-826A-4D63-8D5B-FCAEED250C7B}"/>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26</xdr:row>
      <xdr:rowOff>0</xdr:rowOff>
    </xdr:from>
    <xdr:ext cx="95250" cy="171450"/>
    <xdr:sp macro="" textlink="">
      <xdr:nvSpPr>
        <xdr:cNvPr id="2349" name="Text Box 18">
          <a:extLst>
            <a:ext uri="{FF2B5EF4-FFF2-40B4-BE49-F238E27FC236}">
              <a16:creationId xmlns:a16="http://schemas.microsoft.com/office/drawing/2014/main" id="{A7B45203-D308-44A4-984A-EF965420BE61}"/>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26</xdr:row>
      <xdr:rowOff>0</xdr:rowOff>
    </xdr:from>
    <xdr:ext cx="95250" cy="171450"/>
    <xdr:sp macro="" textlink="">
      <xdr:nvSpPr>
        <xdr:cNvPr id="2350" name="Text Box 19">
          <a:extLst>
            <a:ext uri="{FF2B5EF4-FFF2-40B4-BE49-F238E27FC236}">
              <a16:creationId xmlns:a16="http://schemas.microsoft.com/office/drawing/2014/main" id="{27DD336D-3F9F-4897-A03E-2F8279CDAFD1}"/>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504825</xdr:rowOff>
    </xdr:from>
    <xdr:ext cx="95250" cy="444014"/>
    <xdr:sp macro="" textlink="">
      <xdr:nvSpPr>
        <xdr:cNvPr id="2351" name="Text Box 15">
          <a:extLst>
            <a:ext uri="{FF2B5EF4-FFF2-40B4-BE49-F238E27FC236}">
              <a16:creationId xmlns:a16="http://schemas.microsoft.com/office/drawing/2014/main" id="{0115DD81-CB7D-4D25-92D1-8BFF7FBF7AE3}"/>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52" name="Text Box 16">
          <a:extLst>
            <a:ext uri="{FF2B5EF4-FFF2-40B4-BE49-F238E27FC236}">
              <a16:creationId xmlns:a16="http://schemas.microsoft.com/office/drawing/2014/main" id="{CFB688D4-D70B-46EC-BC46-E2E1AF14036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53" name="Text Box 17">
          <a:extLst>
            <a:ext uri="{FF2B5EF4-FFF2-40B4-BE49-F238E27FC236}">
              <a16:creationId xmlns:a16="http://schemas.microsoft.com/office/drawing/2014/main" id="{175354CF-AE5F-4F78-A81A-91BF0BDBF22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54" name="Text Box 18">
          <a:extLst>
            <a:ext uri="{FF2B5EF4-FFF2-40B4-BE49-F238E27FC236}">
              <a16:creationId xmlns:a16="http://schemas.microsoft.com/office/drawing/2014/main" id="{EEA97C70-AC39-4FD8-BC1C-4A3FE7F11AA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55" name="Text Box 19">
          <a:extLst>
            <a:ext uri="{FF2B5EF4-FFF2-40B4-BE49-F238E27FC236}">
              <a16:creationId xmlns:a16="http://schemas.microsoft.com/office/drawing/2014/main" id="{FD3469A3-D855-4C2F-8929-538B6285A7B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24</xdr:row>
      <xdr:rowOff>504825</xdr:rowOff>
    </xdr:from>
    <xdr:ext cx="95250" cy="442269"/>
    <xdr:sp macro="" textlink="">
      <xdr:nvSpPr>
        <xdr:cNvPr id="2356" name="Text Box 15">
          <a:extLst>
            <a:ext uri="{FF2B5EF4-FFF2-40B4-BE49-F238E27FC236}">
              <a16:creationId xmlns:a16="http://schemas.microsoft.com/office/drawing/2014/main" id="{D773350C-2A2A-4357-9C48-BC37AC5FE0F5}"/>
            </a:ext>
          </a:extLst>
        </xdr:cNvPr>
        <xdr:cNvSpPr txBox="1">
          <a:spLocks noChangeArrowheads="1"/>
        </xdr:cNvSpPr>
      </xdr:nvSpPr>
      <xdr:spPr bwMode="auto">
        <a:xfrm>
          <a:off x="12540961" y="673302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2357" name="Text Box 16">
          <a:extLst>
            <a:ext uri="{FF2B5EF4-FFF2-40B4-BE49-F238E27FC236}">
              <a16:creationId xmlns:a16="http://schemas.microsoft.com/office/drawing/2014/main" id="{30F42E8D-DFB3-465C-9772-5485FA6F8B0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2358" name="Text Box 17">
          <a:extLst>
            <a:ext uri="{FF2B5EF4-FFF2-40B4-BE49-F238E27FC236}">
              <a16:creationId xmlns:a16="http://schemas.microsoft.com/office/drawing/2014/main" id="{C5887CE5-52AE-4CA8-8A09-95992D6C4A8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2359" name="Text Box 18">
          <a:extLst>
            <a:ext uri="{FF2B5EF4-FFF2-40B4-BE49-F238E27FC236}">
              <a16:creationId xmlns:a16="http://schemas.microsoft.com/office/drawing/2014/main" id="{618C297D-3436-46C9-AA37-D100A54E7F54}"/>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2360" name="Text Box 16">
          <a:extLst>
            <a:ext uri="{FF2B5EF4-FFF2-40B4-BE49-F238E27FC236}">
              <a16:creationId xmlns:a16="http://schemas.microsoft.com/office/drawing/2014/main" id="{CC388596-BA75-47A9-B47A-9FC761BF72A7}"/>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2361" name="Text Box 17">
          <a:extLst>
            <a:ext uri="{FF2B5EF4-FFF2-40B4-BE49-F238E27FC236}">
              <a16:creationId xmlns:a16="http://schemas.microsoft.com/office/drawing/2014/main" id="{80328C89-F919-42EE-ACCC-F7457E88704F}"/>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2362" name="Text Box 18">
          <a:extLst>
            <a:ext uri="{FF2B5EF4-FFF2-40B4-BE49-F238E27FC236}">
              <a16:creationId xmlns:a16="http://schemas.microsoft.com/office/drawing/2014/main" id="{9B1F2124-F180-44FA-AA3F-41B13DC7D91B}"/>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2363" name="Text Box 19">
          <a:extLst>
            <a:ext uri="{FF2B5EF4-FFF2-40B4-BE49-F238E27FC236}">
              <a16:creationId xmlns:a16="http://schemas.microsoft.com/office/drawing/2014/main" id="{C898B742-7FD7-47AF-96BD-7E98FC5D2678}"/>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2364" name="Text Box 16">
          <a:extLst>
            <a:ext uri="{FF2B5EF4-FFF2-40B4-BE49-F238E27FC236}">
              <a16:creationId xmlns:a16="http://schemas.microsoft.com/office/drawing/2014/main" id="{0C9EF1F3-4BB9-4A79-9ECC-E44ED8C3E43F}"/>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2365" name="Text Box 17">
          <a:extLst>
            <a:ext uri="{FF2B5EF4-FFF2-40B4-BE49-F238E27FC236}">
              <a16:creationId xmlns:a16="http://schemas.microsoft.com/office/drawing/2014/main" id="{26EC42D1-D1F7-42B9-B4D5-6D843BF8F293}"/>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2366" name="Text Box 18">
          <a:extLst>
            <a:ext uri="{FF2B5EF4-FFF2-40B4-BE49-F238E27FC236}">
              <a16:creationId xmlns:a16="http://schemas.microsoft.com/office/drawing/2014/main" id="{53D2419F-CAB2-4E30-8318-BAE5F951732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26</xdr:row>
      <xdr:rowOff>170392</xdr:rowOff>
    </xdr:from>
    <xdr:ext cx="95250" cy="213632"/>
    <xdr:sp macro="" textlink="">
      <xdr:nvSpPr>
        <xdr:cNvPr id="2367" name="Text Box 15">
          <a:extLst>
            <a:ext uri="{FF2B5EF4-FFF2-40B4-BE49-F238E27FC236}">
              <a16:creationId xmlns:a16="http://schemas.microsoft.com/office/drawing/2014/main" id="{0FE5F72F-942C-47D7-A096-94A4363DB278}"/>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68" name="Text Box 16">
          <a:extLst>
            <a:ext uri="{FF2B5EF4-FFF2-40B4-BE49-F238E27FC236}">
              <a16:creationId xmlns:a16="http://schemas.microsoft.com/office/drawing/2014/main" id="{5AAD82C1-73D9-4CC2-AD4E-842BA2DA92C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69" name="Text Box 17">
          <a:extLst>
            <a:ext uri="{FF2B5EF4-FFF2-40B4-BE49-F238E27FC236}">
              <a16:creationId xmlns:a16="http://schemas.microsoft.com/office/drawing/2014/main" id="{86C29675-26FB-45EB-B63D-8647D0D30FD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70" name="Text Box 18">
          <a:extLst>
            <a:ext uri="{FF2B5EF4-FFF2-40B4-BE49-F238E27FC236}">
              <a16:creationId xmlns:a16="http://schemas.microsoft.com/office/drawing/2014/main" id="{1C4FF183-3C31-4BE0-905D-FF17AE5F2F3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71" name="Text Box 19">
          <a:extLst>
            <a:ext uri="{FF2B5EF4-FFF2-40B4-BE49-F238E27FC236}">
              <a16:creationId xmlns:a16="http://schemas.microsoft.com/office/drawing/2014/main" id="{717FBAA9-09A6-4471-B1AC-5544DA3B95F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2372" name="Text Box 16">
          <a:extLst>
            <a:ext uri="{FF2B5EF4-FFF2-40B4-BE49-F238E27FC236}">
              <a16:creationId xmlns:a16="http://schemas.microsoft.com/office/drawing/2014/main" id="{553DE6A5-E93B-4CC5-8742-B6178D76FC43}"/>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2373" name="Text Box 17">
          <a:extLst>
            <a:ext uri="{FF2B5EF4-FFF2-40B4-BE49-F238E27FC236}">
              <a16:creationId xmlns:a16="http://schemas.microsoft.com/office/drawing/2014/main" id="{6702548E-5998-4AAC-858A-103598A40B82}"/>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2374" name="Text Box 18">
          <a:extLst>
            <a:ext uri="{FF2B5EF4-FFF2-40B4-BE49-F238E27FC236}">
              <a16:creationId xmlns:a16="http://schemas.microsoft.com/office/drawing/2014/main" id="{17F6BE8A-8A40-40A9-B47F-78CED2BF134E}"/>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2375" name="Text Box 19">
          <a:extLst>
            <a:ext uri="{FF2B5EF4-FFF2-40B4-BE49-F238E27FC236}">
              <a16:creationId xmlns:a16="http://schemas.microsoft.com/office/drawing/2014/main" id="{B1D47953-98CF-45CF-926E-E2117DF61893}"/>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23</xdr:row>
      <xdr:rowOff>0</xdr:rowOff>
    </xdr:from>
    <xdr:ext cx="95250" cy="171450"/>
    <xdr:sp macro="" textlink="">
      <xdr:nvSpPr>
        <xdr:cNvPr id="2376" name="Text Box 16">
          <a:extLst>
            <a:ext uri="{FF2B5EF4-FFF2-40B4-BE49-F238E27FC236}">
              <a16:creationId xmlns:a16="http://schemas.microsoft.com/office/drawing/2014/main" id="{F1760B68-B09A-477B-85A9-5242F9FC6FE2}"/>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23</xdr:row>
      <xdr:rowOff>0</xdr:rowOff>
    </xdr:from>
    <xdr:ext cx="95250" cy="171450"/>
    <xdr:sp macro="" textlink="">
      <xdr:nvSpPr>
        <xdr:cNvPr id="2377" name="Text Box 17">
          <a:extLst>
            <a:ext uri="{FF2B5EF4-FFF2-40B4-BE49-F238E27FC236}">
              <a16:creationId xmlns:a16="http://schemas.microsoft.com/office/drawing/2014/main" id="{48C65881-C045-4E6D-8986-01180ECAA1C4}"/>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23</xdr:row>
      <xdr:rowOff>0</xdr:rowOff>
    </xdr:from>
    <xdr:ext cx="95250" cy="171450"/>
    <xdr:sp macro="" textlink="">
      <xdr:nvSpPr>
        <xdr:cNvPr id="2378" name="Text Box 18">
          <a:extLst>
            <a:ext uri="{FF2B5EF4-FFF2-40B4-BE49-F238E27FC236}">
              <a16:creationId xmlns:a16="http://schemas.microsoft.com/office/drawing/2014/main" id="{4449A35D-4DFF-4A1F-9494-4A24DA714AAD}"/>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23</xdr:row>
      <xdr:rowOff>0</xdr:rowOff>
    </xdr:from>
    <xdr:ext cx="95250" cy="171450"/>
    <xdr:sp macro="" textlink="">
      <xdr:nvSpPr>
        <xdr:cNvPr id="2379" name="Text Box 19">
          <a:extLst>
            <a:ext uri="{FF2B5EF4-FFF2-40B4-BE49-F238E27FC236}">
              <a16:creationId xmlns:a16="http://schemas.microsoft.com/office/drawing/2014/main" id="{ED4301E1-BB26-4DE2-95EE-C9F353DB9775}"/>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xdr:row>
      <xdr:rowOff>504825</xdr:rowOff>
    </xdr:from>
    <xdr:ext cx="95250" cy="444014"/>
    <xdr:sp macro="" textlink="">
      <xdr:nvSpPr>
        <xdr:cNvPr id="2380" name="Text Box 15">
          <a:extLst>
            <a:ext uri="{FF2B5EF4-FFF2-40B4-BE49-F238E27FC236}">
              <a16:creationId xmlns:a16="http://schemas.microsoft.com/office/drawing/2014/main" id="{41C23B6E-5713-459D-A300-ECC6C74F2945}"/>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81" name="Text Box 16">
          <a:extLst>
            <a:ext uri="{FF2B5EF4-FFF2-40B4-BE49-F238E27FC236}">
              <a16:creationId xmlns:a16="http://schemas.microsoft.com/office/drawing/2014/main" id="{1BA4E24E-7073-4DE0-B382-31A314AF1C6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82" name="Text Box 17">
          <a:extLst>
            <a:ext uri="{FF2B5EF4-FFF2-40B4-BE49-F238E27FC236}">
              <a16:creationId xmlns:a16="http://schemas.microsoft.com/office/drawing/2014/main" id="{01258DC1-8922-4771-8B67-3178CF83318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83" name="Text Box 18">
          <a:extLst>
            <a:ext uri="{FF2B5EF4-FFF2-40B4-BE49-F238E27FC236}">
              <a16:creationId xmlns:a16="http://schemas.microsoft.com/office/drawing/2014/main" id="{561B8912-17F6-4C23-AAA7-F0BD6C106FE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95250" cy="171450"/>
    <xdr:sp macro="" textlink="">
      <xdr:nvSpPr>
        <xdr:cNvPr id="2384" name="Text Box 19">
          <a:extLst>
            <a:ext uri="{FF2B5EF4-FFF2-40B4-BE49-F238E27FC236}">
              <a16:creationId xmlns:a16="http://schemas.microsoft.com/office/drawing/2014/main" id="{DB291158-0C90-47B7-A3A7-A0E26CC9E81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2385" name="Text Box 16">
          <a:extLst>
            <a:ext uri="{FF2B5EF4-FFF2-40B4-BE49-F238E27FC236}">
              <a16:creationId xmlns:a16="http://schemas.microsoft.com/office/drawing/2014/main" id="{DB1DEE4E-CCA5-4D45-9A95-86476DB3DCD9}"/>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0</xdr:rowOff>
    </xdr:from>
    <xdr:ext cx="95250" cy="171450"/>
    <xdr:sp macro="" textlink="">
      <xdr:nvSpPr>
        <xdr:cNvPr id="2386" name="Text Box 17">
          <a:extLst>
            <a:ext uri="{FF2B5EF4-FFF2-40B4-BE49-F238E27FC236}">
              <a16:creationId xmlns:a16="http://schemas.microsoft.com/office/drawing/2014/main" id="{52DE060D-68B7-4245-B7B3-AEEF96F77D7A}"/>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1020762</xdr:colOff>
      <xdr:row>26</xdr:row>
      <xdr:rowOff>15875</xdr:rowOff>
    </xdr:from>
    <xdr:ext cx="95250" cy="171450"/>
    <xdr:sp macro="" textlink="">
      <xdr:nvSpPr>
        <xdr:cNvPr id="2387" name="Text Box 18">
          <a:extLst>
            <a:ext uri="{FF2B5EF4-FFF2-40B4-BE49-F238E27FC236}">
              <a16:creationId xmlns:a16="http://schemas.microsoft.com/office/drawing/2014/main" id="{9B5209EB-F18A-45F8-BE99-ACF760458762}"/>
            </a:ext>
          </a:extLst>
        </xdr:cNvPr>
        <xdr:cNvSpPr txBox="1">
          <a:spLocks noChangeArrowheads="1"/>
        </xdr:cNvSpPr>
      </xdr:nvSpPr>
      <xdr:spPr bwMode="auto">
        <a:xfrm>
          <a:off x="12485398" y="711633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2388" name="Text Box 16">
          <a:extLst>
            <a:ext uri="{FF2B5EF4-FFF2-40B4-BE49-F238E27FC236}">
              <a16:creationId xmlns:a16="http://schemas.microsoft.com/office/drawing/2014/main" id="{F917C15F-F7C9-4B8D-8A5B-8E3EB663ABF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2389" name="Text Box 17">
          <a:extLst>
            <a:ext uri="{FF2B5EF4-FFF2-40B4-BE49-F238E27FC236}">
              <a16:creationId xmlns:a16="http://schemas.microsoft.com/office/drawing/2014/main" id="{6F4107DA-211A-42A5-BD9B-DAA20C775FB9}"/>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2390" name="Text Box 18">
          <a:extLst>
            <a:ext uri="{FF2B5EF4-FFF2-40B4-BE49-F238E27FC236}">
              <a16:creationId xmlns:a16="http://schemas.microsoft.com/office/drawing/2014/main" id="{EB385E68-1DFC-4180-9769-6A73DC914311}"/>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2391" name="Text Box 19">
          <a:extLst>
            <a:ext uri="{FF2B5EF4-FFF2-40B4-BE49-F238E27FC236}">
              <a16:creationId xmlns:a16="http://schemas.microsoft.com/office/drawing/2014/main" id="{08023D75-0436-4E74-B55A-39FEBD87869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26</xdr:row>
      <xdr:rowOff>0</xdr:rowOff>
    </xdr:from>
    <xdr:ext cx="95250" cy="171450"/>
    <xdr:sp macro="" textlink="">
      <xdr:nvSpPr>
        <xdr:cNvPr id="2392" name="Text Box 16">
          <a:extLst>
            <a:ext uri="{FF2B5EF4-FFF2-40B4-BE49-F238E27FC236}">
              <a16:creationId xmlns:a16="http://schemas.microsoft.com/office/drawing/2014/main" id="{9C43E67E-399C-4E8F-A648-7707F816BEFD}"/>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26</xdr:row>
      <xdr:rowOff>170392</xdr:rowOff>
    </xdr:from>
    <xdr:ext cx="95250" cy="213632"/>
    <xdr:sp macro="" textlink="">
      <xdr:nvSpPr>
        <xdr:cNvPr id="2393" name="Text Box 15">
          <a:extLst>
            <a:ext uri="{FF2B5EF4-FFF2-40B4-BE49-F238E27FC236}">
              <a16:creationId xmlns:a16="http://schemas.microsoft.com/office/drawing/2014/main" id="{2D359EF0-1B51-4133-8C22-F0E7575F4C38}"/>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504825</xdr:rowOff>
    </xdr:from>
    <xdr:ext cx="95250" cy="448496"/>
    <xdr:sp macro="" textlink="">
      <xdr:nvSpPr>
        <xdr:cNvPr id="2394" name="Text Box 15">
          <a:extLst>
            <a:ext uri="{FF2B5EF4-FFF2-40B4-BE49-F238E27FC236}">
              <a16:creationId xmlns:a16="http://schemas.microsoft.com/office/drawing/2014/main" id="{4EE380D2-570E-47F2-AFEA-36A80AB066D7}"/>
            </a:ext>
          </a:extLst>
        </xdr:cNvPr>
        <xdr:cNvSpPr txBox="1">
          <a:spLocks noChangeArrowheads="1"/>
        </xdr:cNvSpPr>
      </xdr:nvSpPr>
      <xdr:spPr bwMode="auto">
        <a:xfrm>
          <a:off x="4664364" y="5994111"/>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504825</xdr:rowOff>
    </xdr:from>
    <xdr:ext cx="95250" cy="442269"/>
    <xdr:sp macro="" textlink="">
      <xdr:nvSpPr>
        <xdr:cNvPr id="2395" name="Text Box 15">
          <a:extLst>
            <a:ext uri="{FF2B5EF4-FFF2-40B4-BE49-F238E27FC236}">
              <a16:creationId xmlns:a16="http://schemas.microsoft.com/office/drawing/2014/main" id="{CEA17625-500A-4D20-91EB-A551A12636ED}"/>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26</xdr:row>
      <xdr:rowOff>504825</xdr:rowOff>
    </xdr:from>
    <xdr:ext cx="95250" cy="442269"/>
    <xdr:sp macro="" textlink="">
      <xdr:nvSpPr>
        <xdr:cNvPr id="2396" name="Text Box 15">
          <a:extLst>
            <a:ext uri="{FF2B5EF4-FFF2-40B4-BE49-F238E27FC236}">
              <a16:creationId xmlns:a16="http://schemas.microsoft.com/office/drawing/2014/main" id="{DAB42BA6-3AC0-4E5E-ABCA-56DE9BD82860}"/>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504825</xdr:rowOff>
    </xdr:from>
    <xdr:ext cx="95250" cy="213632"/>
    <xdr:sp macro="" textlink="">
      <xdr:nvSpPr>
        <xdr:cNvPr id="2397" name="Text Box 15">
          <a:extLst>
            <a:ext uri="{FF2B5EF4-FFF2-40B4-BE49-F238E27FC236}">
              <a16:creationId xmlns:a16="http://schemas.microsoft.com/office/drawing/2014/main" id="{3FFD8709-6F5D-4C3D-BD11-10A3E9CD4C6D}"/>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504825</xdr:rowOff>
    </xdr:from>
    <xdr:ext cx="95250" cy="444331"/>
    <xdr:sp macro="" textlink="">
      <xdr:nvSpPr>
        <xdr:cNvPr id="2398" name="Text Box 15">
          <a:extLst>
            <a:ext uri="{FF2B5EF4-FFF2-40B4-BE49-F238E27FC236}">
              <a16:creationId xmlns:a16="http://schemas.microsoft.com/office/drawing/2014/main" id="{B964FACF-2F0B-4291-B0A6-2C81014A51FC}"/>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26</xdr:row>
      <xdr:rowOff>170392</xdr:rowOff>
    </xdr:from>
    <xdr:ext cx="95250" cy="213632"/>
    <xdr:sp macro="" textlink="">
      <xdr:nvSpPr>
        <xdr:cNvPr id="2399" name="Text Box 15">
          <a:extLst>
            <a:ext uri="{FF2B5EF4-FFF2-40B4-BE49-F238E27FC236}">
              <a16:creationId xmlns:a16="http://schemas.microsoft.com/office/drawing/2014/main" id="{9EADE018-BA5B-4AFE-9DA4-1560007DCDB7}"/>
            </a:ext>
          </a:extLst>
        </xdr:cNvPr>
        <xdr:cNvSpPr txBox="1">
          <a:spLocks noChangeArrowheads="1"/>
        </xdr:cNvSpPr>
      </xdr:nvSpPr>
      <xdr:spPr bwMode="auto">
        <a:xfrm>
          <a:off x="12578484" y="579302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00" name="Text Box 16">
          <a:extLst>
            <a:ext uri="{FF2B5EF4-FFF2-40B4-BE49-F238E27FC236}">
              <a16:creationId xmlns:a16="http://schemas.microsoft.com/office/drawing/2014/main" id="{856CE4F2-02B2-4698-9470-AEBD4101B44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01" name="Text Box 17">
          <a:extLst>
            <a:ext uri="{FF2B5EF4-FFF2-40B4-BE49-F238E27FC236}">
              <a16:creationId xmlns:a16="http://schemas.microsoft.com/office/drawing/2014/main" id="{8E5D5646-86D1-4267-A7D0-790AB647E7A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02" name="Text Box 18">
          <a:extLst>
            <a:ext uri="{FF2B5EF4-FFF2-40B4-BE49-F238E27FC236}">
              <a16:creationId xmlns:a16="http://schemas.microsoft.com/office/drawing/2014/main" id="{43F6B48B-3760-4687-AB6C-8A819BD4CFC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03" name="Text Box 19">
          <a:extLst>
            <a:ext uri="{FF2B5EF4-FFF2-40B4-BE49-F238E27FC236}">
              <a16:creationId xmlns:a16="http://schemas.microsoft.com/office/drawing/2014/main" id="{70D5748A-1040-4421-840B-12F31733AA13}"/>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2404" name="Text Box 16">
          <a:extLst>
            <a:ext uri="{FF2B5EF4-FFF2-40B4-BE49-F238E27FC236}">
              <a16:creationId xmlns:a16="http://schemas.microsoft.com/office/drawing/2014/main" id="{0F8191EB-9E73-4AE4-95A7-DFED0C239F2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2405" name="Text Box 17">
          <a:extLst>
            <a:ext uri="{FF2B5EF4-FFF2-40B4-BE49-F238E27FC236}">
              <a16:creationId xmlns:a16="http://schemas.microsoft.com/office/drawing/2014/main" id="{F43826EC-9F23-4337-9FAB-3D0915C2C69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2406" name="Text Box 18">
          <a:extLst>
            <a:ext uri="{FF2B5EF4-FFF2-40B4-BE49-F238E27FC236}">
              <a16:creationId xmlns:a16="http://schemas.microsoft.com/office/drawing/2014/main" id="{3D62663D-AAA6-4E87-9AB1-0DE5A803238A}"/>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2407" name="Text Box 19">
          <a:extLst>
            <a:ext uri="{FF2B5EF4-FFF2-40B4-BE49-F238E27FC236}">
              <a16:creationId xmlns:a16="http://schemas.microsoft.com/office/drawing/2014/main" id="{32AC2C35-036C-41CF-8419-366920962E5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30</xdr:row>
      <xdr:rowOff>0</xdr:rowOff>
    </xdr:from>
    <xdr:ext cx="95250" cy="171450"/>
    <xdr:sp macro="" textlink="">
      <xdr:nvSpPr>
        <xdr:cNvPr id="2408" name="Text Box 16">
          <a:extLst>
            <a:ext uri="{FF2B5EF4-FFF2-40B4-BE49-F238E27FC236}">
              <a16:creationId xmlns:a16="http://schemas.microsoft.com/office/drawing/2014/main" id="{D41D3ABA-740C-4578-89B4-01055C969476}"/>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30</xdr:row>
      <xdr:rowOff>0</xdr:rowOff>
    </xdr:from>
    <xdr:ext cx="95250" cy="171450"/>
    <xdr:sp macro="" textlink="">
      <xdr:nvSpPr>
        <xdr:cNvPr id="2409" name="Text Box 17">
          <a:extLst>
            <a:ext uri="{FF2B5EF4-FFF2-40B4-BE49-F238E27FC236}">
              <a16:creationId xmlns:a16="http://schemas.microsoft.com/office/drawing/2014/main" id="{1580A92D-7029-4C55-953E-751A3FB6B7BF}"/>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30</xdr:row>
      <xdr:rowOff>0</xdr:rowOff>
    </xdr:from>
    <xdr:ext cx="95250" cy="171450"/>
    <xdr:sp macro="" textlink="">
      <xdr:nvSpPr>
        <xdr:cNvPr id="2410" name="Text Box 18">
          <a:extLst>
            <a:ext uri="{FF2B5EF4-FFF2-40B4-BE49-F238E27FC236}">
              <a16:creationId xmlns:a16="http://schemas.microsoft.com/office/drawing/2014/main" id="{0F26CC78-5134-4124-84CF-B99489898F66}"/>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30</xdr:row>
      <xdr:rowOff>0</xdr:rowOff>
    </xdr:from>
    <xdr:ext cx="95250" cy="171450"/>
    <xdr:sp macro="" textlink="">
      <xdr:nvSpPr>
        <xdr:cNvPr id="2411" name="Text Box 19">
          <a:extLst>
            <a:ext uri="{FF2B5EF4-FFF2-40B4-BE49-F238E27FC236}">
              <a16:creationId xmlns:a16="http://schemas.microsoft.com/office/drawing/2014/main" id="{BD2B843D-7296-49C2-A940-2E11546CB0CD}"/>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504825</xdr:rowOff>
    </xdr:from>
    <xdr:ext cx="95250" cy="444014"/>
    <xdr:sp macro="" textlink="">
      <xdr:nvSpPr>
        <xdr:cNvPr id="2412" name="Text Box 15">
          <a:extLst>
            <a:ext uri="{FF2B5EF4-FFF2-40B4-BE49-F238E27FC236}">
              <a16:creationId xmlns:a16="http://schemas.microsoft.com/office/drawing/2014/main" id="{14B031DC-2F86-4731-89CE-F169F40F5CD3}"/>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13" name="Text Box 16">
          <a:extLst>
            <a:ext uri="{FF2B5EF4-FFF2-40B4-BE49-F238E27FC236}">
              <a16:creationId xmlns:a16="http://schemas.microsoft.com/office/drawing/2014/main" id="{6DEE609D-CCC7-4FC4-8170-8950ABE7A043}"/>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14" name="Text Box 17">
          <a:extLst>
            <a:ext uri="{FF2B5EF4-FFF2-40B4-BE49-F238E27FC236}">
              <a16:creationId xmlns:a16="http://schemas.microsoft.com/office/drawing/2014/main" id="{51D7FA59-8FBB-415D-A92F-3FAD90FB3B8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15" name="Text Box 18">
          <a:extLst>
            <a:ext uri="{FF2B5EF4-FFF2-40B4-BE49-F238E27FC236}">
              <a16:creationId xmlns:a16="http://schemas.microsoft.com/office/drawing/2014/main" id="{BFF3833E-5AF4-48BD-9310-728EEAA387D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16" name="Text Box 19">
          <a:extLst>
            <a:ext uri="{FF2B5EF4-FFF2-40B4-BE49-F238E27FC236}">
              <a16:creationId xmlns:a16="http://schemas.microsoft.com/office/drawing/2014/main" id="{77EB61D4-E9F7-4B3B-BF8F-C90857E2DB1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2417" name="Text Box 16">
          <a:extLst>
            <a:ext uri="{FF2B5EF4-FFF2-40B4-BE49-F238E27FC236}">
              <a16:creationId xmlns:a16="http://schemas.microsoft.com/office/drawing/2014/main" id="{7342C143-FFD3-4F6D-9CEC-D858230E649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2418" name="Text Box 17">
          <a:extLst>
            <a:ext uri="{FF2B5EF4-FFF2-40B4-BE49-F238E27FC236}">
              <a16:creationId xmlns:a16="http://schemas.microsoft.com/office/drawing/2014/main" id="{F7059628-4600-42C2-9723-70D30C35973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2419" name="Text Box 18">
          <a:extLst>
            <a:ext uri="{FF2B5EF4-FFF2-40B4-BE49-F238E27FC236}">
              <a16:creationId xmlns:a16="http://schemas.microsoft.com/office/drawing/2014/main" id="{7AF2C1BE-6E9D-43C3-B7E6-447126BA82D1}"/>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2420" name="Text Box 16">
          <a:extLst>
            <a:ext uri="{FF2B5EF4-FFF2-40B4-BE49-F238E27FC236}">
              <a16:creationId xmlns:a16="http://schemas.microsoft.com/office/drawing/2014/main" id="{8434DB14-8968-4B79-9530-C460F94793FD}"/>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2421" name="Text Box 17">
          <a:extLst>
            <a:ext uri="{FF2B5EF4-FFF2-40B4-BE49-F238E27FC236}">
              <a16:creationId xmlns:a16="http://schemas.microsoft.com/office/drawing/2014/main" id="{E6230483-6AAC-4116-AEDB-106EA94E0546}"/>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2422" name="Text Box 18">
          <a:extLst>
            <a:ext uri="{FF2B5EF4-FFF2-40B4-BE49-F238E27FC236}">
              <a16:creationId xmlns:a16="http://schemas.microsoft.com/office/drawing/2014/main" id="{A564BBF4-5518-4A71-89C3-018843C872F1}"/>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2423" name="Text Box 19">
          <a:extLst>
            <a:ext uri="{FF2B5EF4-FFF2-40B4-BE49-F238E27FC236}">
              <a16:creationId xmlns:a16="http://schemas.microsoft.com/office/drawing/2014/main" id="{1325116D-6722-4AE1-AC6C-8ED9B475C949}"/>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2424" name="Text Box 16">
          <a:extLst>
            <a:ext uri="{FF2B5EF4-FFF2-40B4-BE49-F238E27FC236}">
              <a16:creationId xmlns:a16="http://schemas.microsoft.com/office/drawing/2014/main" id="{1CCCF8FC-3311-45C4-9567-7FDE4BF76D68}"/>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2425" name="Text Box 17">
          <a:extLst>
            <a:ext uri="{FF2B5EF4-FFF2-40B4-BE49-F238E27FC236}">
              <a16:creationId xmlns:a16="http://schemas.microsoft.com/office/drawing/2014/main" id="{DE9992E5-DDD4-4A00-9AD7-FC6E98754114}"/>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2426" name="Text Box 18">
          <a:extLst>
            <a:ext uri="{FF2B5EF4-FFF2-40B4-BE49-F238E27FC236}">
              <a16:creationId xmlns:a16="http://schemas.microsoft.com/office/drawing/2014/main" id="{8BF9F18E-A55F-4312-A861-F91CE8DF168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2427" name="Text Box 19">
          <a:extLst>
            <a:ext uri="{FF2B5EF4-FFF2-40B4-BE49-F238E27FC236}">
              <a16:creationId xmlns:a16="http://schemas.microsoft.com/office/drawing/2014/main" id="{812DFFE5-2149-4459-8EA8-BE813146E2CC}"/>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504825</xdr:rowOff>
    </xdr:from>
    <xdr:ext cx="95250" cy="456743"/>
    <xdr:sp macro="" textlink="">
      <xdr:nvSpPr>
        <xdr:cNvPr id="2428" name="Text Box 15">
          <a:extLst>
            <a:ext uri="{FF2B5EF4-FFF2-40B4-BE49-F238E27FC236}">
              <a16:creationId xmlns:a16="http://schemas.microsoft.com/office/drawing/2014/main" id="{AF22FE06-528C-4200-9D0F-E5F47F950EFE}"/>
            </a:ext>
          </a:extLst>
        </xdr:cNvPr>
        <xdr:cNvSpPr txBox="1">
          <a:spLocks noChangeArrowheads="1"/>
        </xdr:cNvSpPr>
      </xdr:nvSpPr>
      <xdr:spPr bwMode="auto">
        <a:xfrm>
          <a:off x="4664364" y="5994111"/>
          <a:ext cx="95250" cy="456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504825</xdr:rowOff>
    </xdr:from>
    <xdr:ext cx="95250" cy="442269"/>
    <xdr:sp macro="" textlink="">
      <xdr:nvSpPr>
        <xdr:cNvPr id="2429" name="Text Box 15">
          <a:extLst>
            <a:ext uri="{FF2B5EF4-FFF2-40B4-BE49-F238E27FC236}">
              <a16:creationId xmlns:a16="http://schemas.microsoft.com/office/drawing/2014/main" id="{EF75B6C2-AAA6-41AA-B75D-4495DFD3A0A0}"/>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26</xdr:row>
      <xdr:rowOff>504825</xdr:rowOff>
    </xdr:from>
    <xdr:ext cx="95250" cy="442269"/>
    <xdr:sp macro="" textlink="">
      <xdr:nvSpPr>
        <xdr:cNvPr id="2430" name="Text Box 15">
          <a:extLst>
            <a:ext uri="{FF2B5EF4-FFF2-40B4-BE49-F238E27FC236}">
              <a16:creationId xmlns:a16="http://schemas.microsoft.com/office/drawing/2014/main" id="{BBF84823-F776-4B0A-B755-ED2A11B07FD2}"/>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504825</xdr:rowOff>
    </xdr:from>
    <xdr:ext cx="95250" cy="213632"/>
    <xdr:sp macro="" textlink="">
      <xdr:nvSpPr>
        <xdr:cNvPr id="2431" name="Text Box 15">
          <a:extLst>
            <a:ext uri="{FF2B5EF4-FFF2-40B4-BE49-F238E27FC236}">
              <a16:creationId xmlns:a16="http://schemas.microsoft.com/office/drawing/2014/main" id="{66001E70-822D-4D29-8E43-88E7F740A14B}"/>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504825</xdr:rowOff>
    </xdr:from>
    <xdr:ext cx="95250" cy="444331"/>
    <xdr:sp macro="" textlink="">
      <xdr:nvSpPr>
        <xdr:cNvPr id="2432" name="Text Box 15">
          <a:extLst>
            <a:ext uri="{FF2B5EF4-FFF2-40B4-BE49-F238E27FC236}">
              <a16:creationId xmlns:a16="http://schemas.microsoft.com/office/drawing/2014/main" id="{CD2CF708-C09F-422A-80E2-38144D50DA1C}"/>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26</xdr:row>
      <xdr:rowOff>504825</xdr:rowOff>
    </xdr:from>
    <xdr:ext cx="95250" cy="213632"/>
    <xdr:sp macro="" textlink="">
      <xdr:nvSpPr>
        <xdr:cNvPr id="2433" name="Text Box 15">
          <a:extLst>
            <a:ext uri="{FF2B5EF4-FFF2-40B4-BE49-F238E27FC236}">
              <a16:creationId xmlns:a16="http://schemas.microsoft.com/office/drawing/2014/main" id="{147226A2-E95A-46BC-BAEA-4ADB335FC7B6}"/>
            </a:ext>
          </a:extLst>
        </xdr:cNvPr>
        <xdr:cNvSpPr txBox="1">
          <a:spLocks noChangeArrowheads="1"/>
        </xdr:cNvSpPr>
      </xdr:nvSpPr>
      <xdr:spPr bwMode="auto">
        <a:xfrm>
          <a:off x="12540961"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34" name="Text Box 16">
          <a:extLst>
            <a:ext uri="{FF2B5EF4-FFF2-40B4-BE49-F238E27FC236}">
              <a16:creationId xmlns:a16="http://schemas.microsoft.com/office/drawing/2014/main" id="{7C0F592F-5F0C-41B0-A78B-166BA43F843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35" name="Text Box 17">
          <a:extLst>
            <a:ext uri="{FF2B5EF4-FFF2-40B4-BE49-F238E27FC236}">
              <a16:creationId xmlns:a16="http://schemas.microsoft.com/office/drawing/2014/main" id="{C0992608-06F5-494C-A90F-D44B59948D6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36" name="Text Box 18">
          <a:extLst>
            <a:ext uri="{FF2B5EF4-FFF2-40B4-BE49-F238E27FC236}">
              <a16:creationId xmlns:a16="http://schemas.microsoft.com/office/drawing/2014/main" id="{6BCAEE7C-7F5E-4327-B285-49DD17DA520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37" name="Text Box 19">
          <a:extLst>
            <a:ext uri="{FF2B5EF4-FFF2-40B4-BE49-F238E27FC236}">
              <a16:creationId xmlns:a16="http://schemas.microsoft.com/office/drawing/2014/main" id="{51E7A403-310D-4DEA-9EC1-F7DBF2E4610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2438" name="Text Box 16">
          <a:extLst>
            <a:ext uri="{FF2B5EF4-FFF2-40B4-BE49-F238E27FC236}">
              <a16:creationId xmlns:a16="http://schemas.microsoft.com/office/drawing/2014/main" id="{18F717D6-23C1-45F9-8321-D2684BF5672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2439" name="Text Box 17">
          <a:extLst>
            <a:ext uri="{FF2B5EF4-FFF2-40B4-BE49-F238E27FC236}">
              <a16:creationId xmlns:a16="http://schemas.microsoft.com/office/drawing/2014/main" id="{85E4125D-BBDE-42A1-8077-10E8D69D80F4}"/>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2440" name="Text Box 18">
          <a:extLst>
            <a:ext uri="{FF2B5EF4-FFF2-40B4-BE49-F238E27FC236}">
              <a16:creationId xmlns:a16="http://schemas.microsoft.com/office/drawing/2014/main" id="{836C9DB2-5E88-4C38-A85B-85E95586E882}"/>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2441" name="Text Box 19">
          <a:extLst>
            <a:ext uri="{FF2B5EF4-FFF2-40B4-BE49-F238E27FC236}">
              <a16:creationId xmlns:a16="http://schemas.microsoft.com/office/drawing/2014/main" id="{1AB1B282-F35E-400F-8E43-4738239609B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30</xdr:row>
      <xdr:rowOff>0</xdr:rowOff>
    </xdr:from>
    <xdr:ext cx="95250" cy="171450"/>
    <xdr:sp macro="" textlink="">
      <xdr:nvSpPr>
        <xdr:cNvPr id="2442" name="Text Box 16">
          <a:extLst>
            <a:ext uri="{FF2B5EF4-FFF2-40B4-BE49-F238E27FC236}">
              <a16:creationId xmlns:a16="http://schemas.microsoft.com/office/drawing/2014/main" id="{9FEC8522-08D6-47D3-9042-E733F65C934C}"/>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30</xdr:row>
      <xdr:rowOff>0</xdr:rowOff>
    </xdr:from>
    <xdr:ext cx="95250" cy="171450"/>
    <xdr:sp macro="" textlink="">
      <xdr:nvSpPr>
        <xdr:cNvPr id="2443" name="Text Box 17">
          <a:extLst>
            <a:ext uri="{FF2B5EF4-FFF2-40B4-BE49-F238E27FC236}">
              <a16:creationId xmlns:a16="http://schemas.microsoft.com/office/drawing/2014/main" id="{B72DA6C9-564B-454A-A520-BA0C32B69825}"/>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30</xdr:row>
      <xdr:rowOff>0</xdr:rowOff>
    </xdr:from>
    <xdr:ext cx="95250" cy="171450"/>
    <xdr:sp macro="" textlink="">
      <xdr:nvSpPr>
        <xdr:cNvPr id="2444" name="Text Box 18">
          <a:extLst>
            <a:ext uri="{FF2B5EF4-FFF2-40B4-BE49-F238E27FC236}">
              <a16:creationId xmlns:a16="http://schemas.microsoft.com/office/drawing/2014/main" id="{C97729F1-DC53-464E-B76F-7482D9B1DBE2}"/>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30</xdr:row>
      <xdr:rowOff>0</xdr:rowOff>
    </xdr:from>
    <xdr:ext cx="95250" cy="171450"/>
    <xdr:sp macro="" textlink="">
      <xdr:nvSpPr>
        <xdr:cNvPr id="2445" name="Text Box 19">
          <a:extLst>
            <a:ext uri="{FF2B5EF4-FFF2-40B4-BE49-F238E27FC236}">
              <a16:creationId xmlns:a16="http://schemas.microsoft.com/office/drawing/2014/main" id="{8B2789FF-BFF0-4298-8EDD-6C93E539C32E}"/>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504825</xdr:rowOff>
    </xdr:from>
    <xdr:ext cx="95250" cy="444014"/>
    <xdr:sp macro="" textlink="">
      <xdr:nvSpPr>
        <xdr:cNvPr id="2446" name="Text Box 15">
          <a:extLst>
            <a:ext uri="{FF2B5EF4-FFF2-40B4-BE49-F238E27FC236}">
              <a16:creationId xmlns:a16="http://schemas.microsoft.com/office/drawing/2014/main" id="{4FD600DD-194B-4EB4-93CC-D209F0112A62}"/>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47" name="Text Box 16">
          <a:extLst>
            <a:ext uri="{FF2B5EF4-FFF2-40B4-BE49-F238E27FC236}">
              <a16:creationId xmlns:a16="http://schemas.microsoft.com/office/drawing/2014/main" id="{3AB6DE8F-77ED-4EB2-9036-6272613C78C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48" name="Text Box 17">
          <a:extLst>
            <a:ext uri="{FF2B5EF4-FFF2-40B4-BE49-F238E27FC236}">
              <a16:creationId xmlns:a16="http://schemas.microsoft.com/office/drawing/2014/main" id="{2AAA9FD4-7A67-411E-9723-AFFB00C57FDC}"/>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49" name="Text Box 18">
          <a:extLst>
            <a:ext uri="{FF2B5EF4-FFF2-40B4-BE49-F238E27FC236}">
              <a16:creationId xmlns:a16="http://schemas.microsoft.com/office/drawing/2014/main" id="{947723FB-10DC-49B2-8524-00B1740CDFD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50" name="Text Box 19">
          <a:extLst>
            <a:ext uri="{FF2B5EF4-FFF2-40B4-BE49-F238E27FC236}">
              <a16:creationId xmlns:a16="http://schemas.microsoft.com/office/drawing/2014/main" id="{C631B1E6-F207-4A2E-9C56-E0B45707606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28</xdr:row>
      <xdr:rowOff>504825</xdr:rowOff>
    </xdr:from>
    <xdr:ext cx="95250" cy="442269"/>
    <xdr:sp macro="" textlink="">
      <xdr:nvSpPr>
        <xdr:cNvPr id="2451" name="Text Box 15">
          <a:extLst>
            <a:ext uri="{FF2B5EF4-FFF2-40B4-BE49-F238E27FC236}">
              <a16:creationId xmlns:a16="http://schemas.microsoft.com/office/drawing/2014/main" id="{E56BC250-E521-427F-844B-E1F0F338225E}"/>
            </a:ext>
          </a:extLst>
        </xdr:cNvPr>
        <xdr:cNvSpPr txBox="1">
          <a:spLocks noChangeArrowheads="1"/>
        </xdr:cNvSpPr>
      </xdr:nvSpPr>
      <xdr:spPr bwMode="auto">
        <a:xfrm>
          <a:off x="12540961" y="673302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2452" name="Text Box 16">
          <a:extLst>
            <a:ext uri="{FF2B5EF4-FFF2-40B4-BE49-F238E27FC236}">
              <a16:creationId xmlns:a16="http://schemas.microsoft.com/office/drawing/2014/main" id="{3033EFF0-8382-4AAE-B3FE-2823DB81A00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2453" name="Text Box 17">
          <a:extLst>
            <a:ext uri="{FF2B5EF4-FFF2-40B4-BE49-F238E27FC236}">
              <a16:creationId xmlns:a16="http://schemas.microsoft.com/office/drawing/2014/main" id="{88FCE368-F1A2-4E5C-868B-F908C0FD56B3}"/>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2454" name="Text Box 18">
          <a:extLst>
            <a:ext uri="{FF2B5EF4-FFF2-40B4-BE49-F238E27FC236}">
              <a16:creationId xmlns:a16="http://schemas.microsoft.com/office/drawing/2014/main" id="{522328DB-0635-4D21-A44A-89DC4F71A4BA}"/>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2455" name="Text Box 16">
          <a:extLst>
            <a:ext uri="{FF2B5EF4-FFF2-40B4-BE49-F238E27FC236}">
              <a16:creationId xmlns:a16="http://schemas.microsoft.com/office/drawing/2014/main" id="{BCEDBD44-9819-4CD1-9559-BB77937DCE79}"/>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2456" name="Text Box 17">
          <a:extLst>
            <a:ext uri="{FF2B5EF4-FFF2-40B4-BE49-F238E27FC236}">
              <a16:creationId xmlns:a16="http://schemas.microsoft.com/office/drawing/2014/main" id="{59F824D6-E0E7-4745-87D9-5878C1E82768}"/>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2457" name="Text Box 18">
          <a:extLst>
            <a:ext uri="{FF2B5EF4-FFF2-40B4-BE49-F238E27FC236}">
              <a16:creationId xmlns:a16="http://schemas.microsoft.com/office/drawing/2014/main" id="{184E5C8B-CE7E-4C89-ACDE-5A42D907E0A0}"/>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2458" name="Text Box 19">
          <a:extLst>
            <a:ext uri="{FF2B5EF4-FFF2-40B4-BE49-F238E27FC236}">
              <a16:creationId xmlns:a16="http://schemas.microsoft.com/office/drawing/2014/main" id="{CF7E5A73-7625-4C45-9969-B074AA5EA92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2459" name="Text Box 16">
          <a:extLst>
            <a:ext uri="{FF2B5EF4-FFF2-40B4-BE49-F238E27FC236}">
              <a16:creationId xmlns:a16="http://schemas.microsoft.com/office/drawing/2014/main" id="{B3DC66D0-10F4-4026-8F88-1A0A1A472767}"/>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2460" name="Text Box 17">
          <a:extLst>
            <a:ext uri="{FF2B5EF4-FFF2-40B4-BE49-F238E27FC236}">
              <a16:creationId xmlns:a16="http://schemas.microsoft.com/office/drawing/2014/main" id="{071B7B28-B2E2-4E56-9B1A-F901679D2D46}"/>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2461" name="Text Box 18">
          <a:extLst>
            <a:ext uri="{FF2B5EF4-FFF2-40B4-BE49-F238E27FC236}">
              <a16:creationId xmlns:a16="http://schemas.microsoft.com/office/drawing/2014/main" id="{B55F9FCD-2263-44D6-8954-C1BF6A633A70}"/>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30</xdr:row>
      <xdr:rowOff>170392</xdr:rowOff>
    </xdr:from>
    <xdr:ext cx="95250" cy="213632"/>
    <xdr:sp macro="" textlink="">
      <xdr:nvSpPr>
        <xdr:cNvPr id="2462" name="Text Box 15">
          <a:extLst>
            <a:ext uri="{FF2B5EF4-FFF2-40B4-BE49-F238E27FC236}">
              <a16:creationId xmlns:a16="http://schemas.microsoft.com/office/drawing/2014/main" id="{E8CC9B9B-12C3-41B6-AE80-66735B3EA02D}"/>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63" name="Text Box 16">
          <a:extLst>
            <a:ext uri="{FF2B5EF4-FFF2-40B4-BE49-F238E27FC236}">
              <a16:creationId xmlns:a16="http://schemas.microsoft.com/office/drawing/2014/main" id="{BEBACE22-2C3C-454B-B265-C2D55CCACC0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64" name="Text Box 17">
          <a:extLst>
            <a:ext uri="{FF2B5EF4-FFF2-40B4-BE49-F238E27FC236}">
              <a16:creationId xmlns:a16="http://schemas.microsoft.com/office/drawing/2014/main" id="{878ABEE7-C3BC-4C58-BA7E-3F75521C51F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65" name="Text Box 18">
          <a:extLst>
            <a:ext uri="{FF2B5EF4-FFF2-40B4-BE49-F238E27FC236}">
              <a16:creationId xmlns:a16="http://schemas.microsoft.com/office/drawing/2014/main" id="{369D912B-3E0A-4BCC-AAD9-99D71042C14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66" name="Text Box 19">
          <a:extLst>
            <a:ext uri="{FF2B5EF4-FFF2-40B4-BE49-F238E27FC236}">
              <a16:creationId xmlns:a16="http://schemas.microsoft.com/office/drawing/2014/main" id="{652C2721-39D0-4F0B-A612-8EF63955D8AC}"/>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2467" name="Text Box 16">
          <a:extLst>
            <a:ext uri="{FF2B5EF4-FFF2-40B4-BE49-F238E27FC236}">
              <a16:creationId xmlns:a16="http://schemas.microsoft.com/office/drawing/2014/main" id="{16C652E7-A140-4849-A4EE-0F859B4CFD8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2468" name="Text Box 17">
          <a:extLst>
            <a:ext uri="{FF2B5EF4-FFF2-40B4-BE49-F238E27FC236}">
              <a16:creationId xmlns:a16="http://schemas.microsoft.com/office/drawing/2014/main" id="{D1C83C9A-F9F8-4757-8191-1B3981ECC2E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2469" name="Text Box 18">
          <a:extLst>
            <a:ext uri="{FF2B5EF4-FFF2-40B4-BE49-F238E27FC236}">
              <a16:creationId xmlns:a16="http://schemas.microsoft.com/office/drawing/2014/main" id="{4AAC5BC8-1F3C-448F-8CCF-9E419F817062}"/>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2470" name="Text Box 19">
          <a:extLst>
            <a:ext uri="{FF2B5EF4-FFF2-40B4-BE49-F238E27FC236}">
              <a16:creationId xmlns:a16="http://schemas.microsoft.com/office/drawing/2014/main" id="{6DA41BD4-3013-4533-BB49-D8A0960D21C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27</xdr:row>
      <xdr:rowOff>0</xdr:rowOff>
    </xdr:from>
    <xdr:ext cx="95250" cy="171450"/>
    <xdr:sp macro="" textlink="">
      <xdr:nvSpPr>
        <xdr:cNvPr id="2471" name="Text Box 16">
          <a:extLst>
            <a:ext uri="{FF2B5EF4-FFF2-40B4-BE49-F238E27FC236}">
              <a16:creationId xmlns:a16="http://schemas.microsoft.com/office/drawing/2014/main" id="{09845176-E0E5-4137-8BC4-E20CA05005E5}"/>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27</xdr:row>
      <xdr:rowOff>0</xdr:rowOff>
    </xdr:from>
    <xdr:ext cx="95250" cy="171450"/>
    <xdr:sp macro="" textlink="">
      <xdr:nvSpPr>
        <xdr:cNvPr id="2472" name="Text Box 17">
          <a:extLst>
            <a:ext uri="{FF2B5EF4-FFF2-40B4-BE49-F238E27FC236}">
              <a16:creationId xmlns:a16="http://schemas.microsoft.com/office/drawing/2014/main" id="{B47E946D-E1E1-46E4-A9C4-E26C7990F864}"/>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27</xdr:row>
      <xdr:rowOff>0</xdr:rowOff>
    </xdr:from>
    <xdr:ext cx="95250" cy="171450"/>
    <xdr:sp macro="" textlink="">
      <xdr:nvSpPr>
        <xdr:cNvPr id="2473" name="Text Box 18">
          <a:extLst>
            <a:ext uri="{FF2B5EF4-FFF2-40B4-BE49-F238E27FC236}">
              <a16:creationId xmlns:a16="http://schemas.microsoft.com/office/drawing/2014/main" id="{579CF9F3-5357-46CF-8B5C-32032E8850A7}"/>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27</xdr:row>
      <xdr:rowOff>0</xdr:rowOff>
    </xdr:from>
    <xdr:ext cx="95250" cy="171450"/>
    <xdr:sp macro="" textlink="">
      <xdr:nvSpPr>
        <xdr:cNvPr id="2474" name="Text Box 19">
          <a:extLst>
            <a:ext uri="{FF2B5EF4-FFF2-40B4-BE49-F238E27FC236}">
              <a16:creationId xmlns:a16="http://schemas.microsoft.com/office/drawing/2014/main" id="{D96549C8-0AD9-4F49-924A-1D3A56A30E59}"/>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xdr:row>
      <xdr:rowOff>504825</xdr:rowOff>
    </xdr:from>
    <xdr:ext cx="95250" cy="444014"/>
    <xdr:sp macro="" textlink="">
      <xdr:nvSpPr>
        <xdr:cNvPr id="2475" name="Text Box 15">
          <a:extLst>
            <a:ext uri="{FF2B5EF4-FFF2-40B4-BE49-F238E27FC236}">
              <a16:creationId xmlns:a16="http://schemas.microsoft.com/office/drawing/2014/main" id="{C6192FD2-A78F-4002-A563-4B29398F029F}"/>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76" name="Text Box 16">
          <a:extLst>
            <a:ext uri="{FF2B5EF4-FFF2-40B4-BE49-F238E27FC236}">
              <a16:creationId xmlns:a16="http://schemas.microsoft.com/office/drawing/2014/main" id="{8C45A1E0-F107-425B-9D5C-0CC94EC1784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77" name="Text Box 17">
          <a:extLst>
            <a:ext uri="{FF2B5EF4-FFF2-40B4-BE49-F238E27FC236}">
              <a16:creationId xmlns:a16="http://schemas.microsoft.com/office/drawing/2014/main" id="{18261EEF-0816-47C6-A6DA-9293DA07206A}"/>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78" name="Text Box 18">
          <a:extLst>
            <a:ext uri="{FF2B5EF4-FFF2-40B4-BE49-F238E27FC236}">
              <a16:creationId xmlns:a16="http://schemas.microsoft.com/office/drawing/2014/main" id="{61FAAB4A-B122-431E-B1B4-C5F7BF51141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71450"/>
    <xdr:sp macro="" textlink="">
      <xdr:nvSpPr>
        <xdr:cNvPr id="2479" name="Text Box 19">
          <a:extLst>
            <a:ext uri="{FF2B5EF4-FFF2-40B4-BE49-F238E27FC236}">
              <a16:creationId xmlns:a16="http://schemas.microsoft.com/office/drawing/2014/main" id="{AD2859ED-8F95-460E-97EE-E10EE9B948B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2480" name="Text Box 16">
          <a:extLst>
            <a:ext uri="{FF2B5EF4-FFF2-40B4-BE49-F238E27FC236}">
              <a16:creationId xmlns:a16="http://schemas.microsoft.com/office/drawing/2014/main" id="{6E3E1B3E-DE9D-43C5-B8E3-DAD07C523BB8}"/>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0</xdr:rowOff>
    </xdr:from>
    <xdr:ext cx="95250" cy="171450"/>
    <xdr:sp macro="" textlink="">
      <xdr:nvSpPr>
        <xdr:cNvPr id="2481" name="Text Box 17">
          <a:extLst>
            <a:ext uri="{FF2B5EF4-FFF2-40B4-BE49-F238E27FC236}">
              <a16:creationId xmlns:a16="http://schemas.microsoft.com/office/drawing/2014/main" id="{951DD8A4-6311-45CA-832F-0D856010BA0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1020762</xdr:colOff>
      <xdr:row>30</xdr:row>
      <xdr:rowOff>15875</xdr:rowOff>
    </xdr:from>
    <xdr:ext cx="95250" cy="171450"/>
    <xdr:sp macro="" textlink="">
      <xdr:nvSpPr>
        <xdr:cNvPr id="2482" name="Text Box 18">
          <a:extLst>
            <a:ext uri="{FF2B5EF4-FFF2-40B4-BE49-F238E27FC236}">
              <a16:creationId xmlns:a16="http://schemas.microsoft.com/office/drawing/2014/main" id="{2106EE57-D8D7-4BC7-9F4E-D7EB9995B3D3}"/>
            </a:ext>
          </a:extLst>
        </xdr:cNvPr>
        <xdr:cNvSpPr txBox="1">
          <a:spLocks noChangeArrowheads="1"/>
        </xdr:cNvSpPr>
      </xdr:nvSpPr>
      <xdr:spPr bwMode="auto">
        <a:xfrm>
          <a:off x="12485398" y="711633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2483" name="Text Box 16">
          <a:extLst>
            <a:ext uri="{FF2B5EF4-FFF2-40B4-BE49-F238E27FC236}">
              <a16:creationId xmlns:a16="http://schemas.microsoft.com/office/drawing/2014/main" id="{BB8DCE25-4565-47DA-B207-E61ADEFFAE7B}"/>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2484" name="Text Box 17">
          <a:extLst>
            <a:ext uri="{FF2B5EF4-FFF2-40B4-BE49-F238E27FC236}">
              <a16:creationId xmlns:a16="http://schemas.microsoft.com/office/drawing/2014/main" id="{732FBB98-EF87-4ABD-90E5-3FA3C591AFE6}"/>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2485" name="Text Box 18">
          <a:extLst>
            <a:ext uri="{FF2B5EF4-FFF2-40B4-BE49-F238E27FC236}">
              <a16:creationId xmlns:a16="http://schemas.microsoft.com/office/drawing/2014/main" id="{843FA61D-205E-46C8-966F-E6E23EE32776}"/>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2486" name="Text Box 19">
          <a:extLst>
            <a:ext uri="{FF2B5EF4-FFF2-40B4-BE49-F238E27FC236}">
              <a16:creationId xmlns:a16="http://schemas.microsoft.com/office/drawing/2014/main" id="{81E4D386-F34C-48C8-85B0-63E3DB72D098}"/>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30</xdr:row>
      <xdr:rowOff>0</xdr:rowOff>
    </xdr:from>
    <xdr:ext cx="95250" cy="171450"/>
    <xdr:sp macro="" textlink="">
      <xdr:nvSpPr>
        <xdr:cNvPr id="2487" name="Text Box 16">
          <a:extLst>
            <a:ext uri="{FF2B5EF4-FFF2-40B4-BE49-F238E27FC236}">
              <a16:creationId xmlns:a16="http://schemas.microsoft.com/office/drawing/2014/main" id="{56DB96B2-57B1-430F-A388-859CEB437A00}"/>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30</xdr:row>
      <xdr:rowOff>170392</xdr:rowOff>
    </xdr:from>
    <xdr:ext cx="95250" cy="213632"/>
    <xdr:sp macro="" textlink="">
      <xdr:nvSpPr>
        <xdr:cNvPr id="2488" name="Text Box 15">
          <a:extLst>
            <a:ext uri="{FF2B5EF4-FFF2-40B4-BE49-F238E27FC236}">
              <a16:creationId xmlns:a16="http://schemas.microsoft.com/office/drawing/2014/main" id="{A5C43B50-57BF-40E5-BEA6-0DF84F19BD9B}"/>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504825</xdr:rowOff>
    </xdr:from>
    <xdr:ext cx="95250" cy="448496"/>
    <xdr:sp macro="" textlink="">
      <xdr:nvSpPr>
        <xdr:cNvPr id="2489" name="Text Box 15">
          <a:extLst>
            <a:ext uri="{FF2B5EF4-FFF2-40B4-BE49-F238E27FC236}">
              <a16:creationId xmlns:a16="http://schemas.microsoft.com/office/drawing/2014/main" id="{C5870714-8AFF-4DF1-AE2D-1CDADB418777}"/>
            </a:ext>
          </a:extLst>
        </xdr:cNvPr>
        <xdr:cNvSpPr txBox="1">
          <a:spLocks noChangeArrowheads="1"/>
        </xdr:cNvSpPr>
      </xdr:nvSpPr>
      <xdr:spPr bwMode="auto">
        <a:xfrm>
          <a:off x="4664364" y="5994111"/>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504825</xdr:rowOff>
    </xdr:from>
    <xdr:ext cx="95250" cy="442269"/>
    <xdr:sp macro="" textlink="">
      <xdr:nvSpPr>
        <xdr:cNvPr id="2490" name="Text Box 15">
          <a:extLst>
            <a:ext uri="{FF2B5EF4-FFF2-40B4-BE49-F238E27FC236}">
              <a16:creationId xmlns:a16="http://schemas.microsoft.com/office/drawing/2014/main" id="{DA7D4984-EC2F-4E02-A013-E8D824D82045}"/>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30</xdr:row>
      <xdr:rowOff>504825</xdr:rowOff>
    </xdr:from>
    <xdr:ext cx="95250" cy="442269"/>
    <xdr:sp macro="" textlink="">
      <xdr:nvSpPr>
        <xdr:cNvPr id="2491" name="Text Box 15">
          <a:extLst>
            <a:ext uri="{FF2B5EF4-FFF2-40B4-BE49-F238E27FC236}">
              <a16:creationId xmlns:a16="http://schemas.microsoft.com/office/drawing/2014/main" id="{AE166C7F-ECFE-436F-8F60-8252A778EAEF}"/>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504825</xdr:rowOff>
    </xdr:from>
    <xdr:ext cx="95250" cy="213632"/>
    <xdr:sp macro="" textlink="">
      <xdr:nvSpPr>
        <xdr:cNvPr id="2492" name="Text Box 15">
          <a:extLst>
            <a:ext uri="{FF2B5EF4-FFF2-40B4-BE49-F238E27FC236}">
              <a16:creationId xmlns:a16="http://schemas.microsoft.com/office/drawing/2014/main" id="{1B8CE965-CC9C-41E1-98BD-5634D658B6A7}"/>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504825</xdr:rowOff>
    </xdr:from>
    <xdr:ext cx="95250" cy="444331"/>
    <xdr:sp macro="" textlink="">
      <xdr:nvSpPr>
        <xdr:cNvPr id="2493" name="Text Box 15">
          <a:extLst>
            <a:ext uri="{FF2B5EF4-FFF2-40B4-BE49-F238E27FC236}">
              <a16:creationId xmlns:a16="http://schemas.microsoft.com/office/drawing/2014/main" id="{07E77F61-B75B-4FF6-82F7-92A5F44009F9}"/>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817790</xdr:colOff>
      <xdr:row>32</xdr:row>
      <xdr:rowOff>238427</xdr:rowOff>
    </xdr:from>
    <xdr:ext cx="95250" cy="213632"/>
    <xdr:sp macro="" textlink="">
      <xdr:nvSpPr>
        <xdr:cNvPr id="2494" name="Text Box 15">
          <a:extLst>
            <a:ext uri="{FF2B5EF4-FFF2-40B4-BE49-F238E27FC236}">
              <a16:creationId xmlns:a16="http://schemas.microsoft.com/office/drawing/2014/main" id="{E39FE762-1C94-4C85-93F9-7FCE952D3C05}"/>
            </a:ext>
          </a:extLst>
        </xdr:cNvPr>
        <xdr:cNvSpPr txBox="1">
          <a:spLocks noChangeArrowheads="1"/>
        </xdr:cNvSpPr>
      </xdr:nvSpPr>
      <xdr:spPr bwMode="auto">
        <a:xfrm>
          <a:off x="817790" y="269628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495" name="Text Box 16">
          <a:extLst>
            <a:ext uri="{FF2B5EF4-FFF2-40B4-BE49-F238E27FC236}">
              <a16:creationId xmlns:a16="http://schemas.microsoft.com/office/drawing/2014/main" id="{CB32388B-AB4F-4FE9-80D7-EBE16F8FE25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496" name="Text Box 17">
          <a:extLst>
            <a:ext uri="{FF2B5EF4-FFF2-40B4-BE49-F238E27FC236}">
              <a16:creationId xmlns:a16="http://schemas.microsoft.com/office/drawing/2014/main" id="{C844F8E4-7FDA-4A97-8012-1712067AC90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497" name="Text Box 18">
          <a:extLst>
            <a:ext uri="{FF2B5EF4-FFF2-40B4-BE49-F238E27FC236}">
              <a16:creationId xmlns:a16="http://schemas.microsoft.com/office/drawing/2014/main" id="{0A5CACF8-D678-44EF-8C8F-CCEC90F119C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498" name="Text Box 19">
          <a:extLst>
            <a:ext uri="{FF2B5EF4-FFF2-40B4-BE49-F238E27FC236}">
              <a16:creationId xmlns:a16="http://schemas.microsoft.com/office/drawing/2014/main" id="{5EC4C3B8-1184-4218-9700-E10D2D30566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2499" name="Text Box 16">
          <a:extLst>
            <a:ext uri="{FF2B5EF4-FFF2-40B4-BE49-F238E27FC236}">
              <a16:creationId xmlns:a16="http://schemas.microsoft.com/office/drawing/2014/main" id="{C52E215B-01DB-498F-8CE1-318A66FD6299}"/>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2500" name="Text Box 17">
          <a:extLst>
            <a:ext uri="{FF2B5EF4-FFF2-40B4-BE49-F238E27FC236}">
              <a16:creationId xmlns:a16="http://schemas.microsoft.com/office/drawing/2014/main" id="{DD98C94F-4C60-42F5-A7CA-50C64107C07C}"/>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2501" name="Text Box 18">
          <a:extLst>
            <a:ext uri="{FF2B5EF4-FFF2-40B4-BE49-F238E27FC236}">
              <a16:creationId xmlns:a16="http://schemas.microsoft.com/office/drawing/2014/main" id="{DD2CE829-5C64-4B98-B64E-ADD6A8CBFAF3}"/>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2502" name="Text Box 19">
          <a:extLst>
            <a:ext uri="{FF2B5EF4-FFF2-40B4-BE49-F238E27FC236}">
              <a16:creationId xmlns:a16="http://schemas.microsoft.com/office/drawing/2014/main" id="{A0C5FC52-BA64-4252-82A4-BD3065AECFE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34</xdr:row>
      <xdr:rowOff>0</xdr:rowOff>
    </xdr:from>
    <xdr:ext cx="95250" cy="171450"/>
    <xdr:sp macro="" textlink="">
      <xdr:nvSpPr>
        <xdr:cNvPr id="2503" name="Text Box 16">
          <a:extLst>
            <a:ext uri="{FF2B5EF4-FFF2-40B4-BE49-F238E27FC236}">
              <a16:creationId xmlns:a16="http://schemas.microsoft.com/office/drawing/2014/main" id="{603FCF3A-C87B-49BE-B356-DBDD72D100AE}"/>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34</xdr:row>
      <xdr:rowOff>0</xdr:rowOff>
    </xdr:from>
    <xdr:ext cx="95250" cy="171450"/>
    <xdr:sp macro="" textlink="">
      <xdr:nvSpPr>
        <xdr:cNvPr id="2504" name="Text Box 17">
          <a:extLst>
            <a:ext uri="{FF2B5EF4-FFF2-40B4-BE49-F238E27FC236}">
              <a16:creationId xmlns:a16="http://schemas.microsoft.com/office/drawing/2014/main" id="{BFD1A47A-C9CB-4A52-BA89-F50B51B1A8DF}"/>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34</xdr:row>
      <xdr:rowOff>0</xdr:rowOff>
    </xdr:from>
    <xdr:ext cx="95250" cy="171450"/>
    <xdr:sp macro="" textlink="">
      <xdr:nvSpPr>
        <xdr:cNvPr id="2505" name="Text Box 18">
          <a:extLst>
            <a:ext uri="{FF2B5EF4-FFF2-40B4-BE49-F238E27FC236}">
              <a16:creationId xmlns:a16="http://schemas.microsoft.com/office/drawing/2014/main" id="{BAB159F1-F2D4-481E-BD44-51FE395285BB}"/>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34</xdr:row>
      <xdr:rowOff>0</xdr:rowOff>
    </xdr:from>
    <xdr:ext cx="95250" cy="171450"/>
    <xdr:sp macro="" textlink="">
      <xdr:nvSpPr>
        <xdr:cNvPr id="2506" name="Text Box 19">
          <a:extLst>
            <a:ext uri="{FF2B5EF4-FFF2-40B4-BE49-F238E27FC236}">
              <a16:creationId xmlns:a16="http://schemas.microsoft.com/office/drawing/2014/main" id="{49F9227A-E613-45ED-9397-8B7E543C48CC}"/>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504825</xdr:rowOff>
    </xdr:from>
    <xdr:ext cx="95250" cy="444014"/>
    <xdr:sp macro="" textlink="">
      <xdr:nvSpPr>
        <xdr:cNvPr id="2507" name="Text Box 15">
          <a:extLst>
            <a:ext uri="{FF2B5EF4-FFF2-40B4-BE49-F238E27FC236}">
              <a16:creationId xmlns:a16="http://schemas.microsoft.com/office/drawing/2014/main" id="{B4FA79C5-DFAE-4161-B392-116B5636769B}"/>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508" name="Text Box 16">
          <a:extLst>
            <a:ext uri="{FF2B5EF4-FFF2-40B4-BE49-F238E27FC236}">
              <a16:creationId xmlns:a16="http://schemas.microsoft.com/office/drawing/2014/main" id="{F1A8DC32-E9C8-4C74-A563-C5CE3CE2AA6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509" name="Text Box 17">
          <a:extLst>
            <a:ext uri="{FF2B5EF4-FFF2-40B4-BE49-F238E27FC236}">
              <a16:creationId xmlns:a16="http://schemas.microsoft.com/office/drawing/2014/main" id="{5B15CD9C-888D-44D2-AAE7-D73F1CBBD71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510" name="Text Box 18">
          <a:extLst>
            <a:ext uri="{FF2B5EF4-FFF2-40B4-BE49-F238E27FC236}">
              <a16:creationId xmlns:a16="http://schemas.microsoft.com/office/drawing/2014/main" id="{EA7F89A5-18B5-4D41-9C77-036528D211DA}"/>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511" name="Text Box 19">
          <a:extLst>
            <a:ext uri="{FF2B5EF4-FFF2-40B4-BE49-F238E27FC236}">
              <a16:creationId xmlns:a16="http://schemas.microsoft.com/office/drawing/2014/main" id="{6AEEFD6D-4B4C-45B7-9CCB-ED53F8C5592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2512" name="Text Box 16">
          <a:extLst>
            <a:ext uri="{FF2B5EF4-FFF2-40B4-BE49-F238E27FC236}">
              <a16:creationId xmlns:a16="http://schemas.microsoft.com/office/drawing/2014/main" id="{7245D792-B351-4400-B479-06AD630B2174}"/>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2513" name="Text Box 17">
          <a:extLst>
            <a:ext uri="{FF2B5EF4-FFF2-40B4-BE49-F238E27FC236}">
              <a16:creationId xmlns:a16="http://schemas.microsoft.com/office/drawing/2014/main" id="{43787AAB-3CB6-4A01-A2E2-B3E84DA69E9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2514" name="Text Box 18">
          <a:extLst>
            <a:ext uri="{FF2B5EF4-FFF2-40B4-BE49-F238E27FC236}">
              <a16:creationId xmlns:a16="http://schemas.microsoft.com/office/drawing/2014/main" id="{2CED88C3-B5E4-42E7-B900-4C0AF40F891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2515" name="Text Box 16">
          <a:extLst>
            <a:ext uri="{FF2B5EF4-FFF2-40B4-BE49-F238E27FC236}">
              <a16:creationId xmlns:a16="http://schemas.microsoft.com/office/drawing/2014/main" id="{FB8CA26B-18E7-4FE9-B62C-120CB5D0A8E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2516" name="Text Box 17">
          <a:extLst>
            <a:ext uri="{FF2B5EF4-FFF2-40B4-BE49-F238E27FC236}">
              <a16:creationId xmlns:a16="http://schemas.microsoft.com/office/drawing/2014/main" id="{38E0F28D-D819-4012-BD62-CB65F07EEF25}"/>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2517" name="Text Box 18">
          <a:extLst>
            <a:ext uri="{FF2B5EF4-FFF2-40B4-BE49-F238E27FC236}">
              <a16:creationId xmlns:a16="http://schemas.microsoft.com/office/drawing/2014/main" id="{1224D6B9-D7DF-4FBC-972D-0678A36CECA9}"/>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2518" name="Text Box 19">
          <a:extLst>
            <a:ext uri="{FF2B5EF4-FFF2-40B4-BE49-F238E27FC236}">
              <a16:creationId xmlns:a16="http://schemas.microsoft.com/office/drawing/2014/main" id="{CE396AD1-8B3E-4FBE-A1FD-C9EC6996F59C}"/>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2519" name="Text Box 16">
          <a:extLst>
            <a:ext uri="{FF2B5EF4-FFF2-40B4-BE49-F238E27FC236}">
              <a16:creationId xmlns:a16="http://schemas.microsoft.com/office/drawing/2014/main" id="{29A0F4D9-4BDE-4861-8319-2A3EF9205315}"/>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2520" name="Text Box 17">
          <a:extLst>
            <a:ext uri="{FF2B5EF4-FFF2-40B4-BE49-F238E27FC236}">
              <a16:creationId xmlns:a16="http://schemas.microsoft.com/office/drawing/2014/main" id="{F2CD0E18-21A7-4A9E-B690-C383987C5EB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2521" name="Text Box 18">
          <a:extLst>
            <a:ext uri="{FF2B5EF4-FFF2-40B4-BE49-F238E27FC236}">
              <a16:creationId xmlns:a16="http://schemas.microsoft.com/office/drawing/2014/main" id="{01D2512B-DEF4-4601-8543-E54971813777}"/>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2522" name="Text Box 19">
          <a:extLst>
            <a:ext uri="{FF2B5EF4-FFF2-40B4-BE49-F238E27FC236}">
              <a16:creationId xmlns:a16="http://schemas.microsoft.com/office/drawing/2014/main" id="{1D6D1AAD-A13B-484B-9A29-7A132F016FBF}"/>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504825</xdr:rowOff>
    </xdr:from>
    <xdr:ext cx="95250" cy="456743"/>
    <xdr:sp macro="" textlink="">
      <xdr:nvSpPr>
        <xdr:cNvPr id="2523" name="Text Box 15">
          <a:extLst>
            <a:ext uri="{FF2B5EF4-FFF2-40B4-BE49-F238E27FC236}">
              <a16:creationId xmlns:a16="http://schemas.microsoft.com/office/drawing/2014/main" id="{C7E72653-E706-4B3A-816E-425D4F521BE5}"/>
            </a:ext>
          </a:extLst>
        </xdr:cNvPr>
        <xdr:cNvSpPr txBox="1">
          <a:spLocks noChangeArrowheads="1"/>
        </xdr:cNvSpPr>
      </xdr:nvSpPr>
      <xdr:spPr bwMode="auto">
        <a:xfrm>
          <a:off x="4664364" y="5994111"/>
          <a:ext cx="95250" cy="456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504825</xdr:rowOff>
    </xdr:from>
    <xdr:ext cx="95250" cy="442269"/>
    <xdr:sp macro="" textlink="">
      <xdr:nvSpPr>
        <xdr:cNvPr id="2524" name="Text Box 15">
          <a:extLst>
            <a:ext uri="{FF2B5EF4-FFF2-40B4-BE49-F238E27FC236}">
              <a16:creationId xmlns:a16="http://schemas.microsoft.com/office/drawing/2014/main" id="{C96B1422-6B03-41E7-8A7E-948C1B4DE1AE}"/>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30</xdr:row>
      <xdr:rowOff>504825</xdr:rowOff>
    </xdr:from>
    <xdr:ext cx="95250" cy="442269"/>
    <xdr:sp macro="" textlink="">
      <xdr:nvSpPr>
        <xdr:cNvPr id="2525" name="Text Box 15">
          <a:extLst>
            <a:ext uri="{FF2B5EF4-FFF2-40B4-BE49-F238E27FC236}">
              <a16:creationId xmlns:a16="http://schemas.microsoft.com/office/drawing/2014/main" id="{251620E6-C47B-4387-AA2F-F2130F59C167}"/>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504825</xdr:rowOff>
    </xdr:from>
    <xdr:ext cx="95250" cy="213632"/>
    <xdr:sp macro="" textlink="">
      <xdr:nvSpPr>
        <xdr:cNvPr id="2526" name="Text Box 15">
          <a:extLst>
            <a:ext uri="{FF2B5EF4-FFF2-40B4-BE49-F238E27FC236}">
              <a16:creationId xmlns:a16="http://schemas.microsoft.com/office/drawing/2014/main" id="{7B9E8176-FCC7-402F-A986-B01FAFCD045D}"/>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504825</xdr:rowOff>
    </xdr:from>
    <xdr:ext cx="95250" cy="444331"/>
    <xdr:sp macro="" textlink="">
      <xdr:nvSpPr>
        <xdr:cNvPr id="2527" name="Text Box 15">
          <a:extLst>
            <a:ext uri="{FF2B5EF4-FFF2-40B4-BE49-F238E27FC236}">
              <a16:creationId xmlns:a16="http://schemas.microsoft.com/office/drawing/2014/main" id="{FB590EE7-0B97-4873-A798-9B879E8ED0FC}"/>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30</xdr:row>
      <xdr:rowOff>504825</xdr:rowOff>
    </xdr:from>
    <xdr:ext cx="95250" cy="213632"/>
    <xdr:sp macro="" textlink="">
      <xdr:nvSpPr>
        <xdr:cNvPr id="2528" name="Text Box 15">
          <a:extLst>
            <a:ext uri="{FF2B5EF4-FFF2-40B4-BE49-F238E27FC236}">
              <a16:creationId xmlns:a16="http://schemas.microsoft.com/office/drawing/2014/main" id="{E3921091-0CC2-4934-9D61-216F4467A646}"/>
            </a:ext>
          </a:extLst>
        </xdr:cNvPr>
        <xdr:cNvSpPr txBox="1">
          <a:spLocks noChangeArrowheads="1"/>
        </xdr:cNvSpPr>
      </xdr:nvSpPr>
      <xdr:spPr bwMode="auto">
        <a:xfrm>
          <a:off x="12540961"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529" name="Text Box 16">
          <a:extLst>
            <a:ext uri="{FF2B5EF4-FFF2-40B4-BE49-F238E27FC236}">
              <a16:creationId xmlns:a16="http://schemas.microsoft.com/office/drawing/2014/main" id="{0BA0BDA2-1538-4D9E-8D86-0E5E92C71ECA}"/>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530" name="Text Box 17">
          <a:extLst>
            <a:ext uri="{FF2B5EF4-FFF2-40B4-BE49-F238E27FC236}">
              <a16:creationId xmlns:a16="http://schemas.microsoft.com/office/drawing/2014/main" id="{7B630F03-DE23-4B4B-ACE9-90111C4C0B8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531" name="Text Box 18">
          <a:extLst>
            <a:ext uri="{FF2B5EF4-FFF2-40B4-BE49-F238E27FC236}">
              <a16:creationId xmlns:a16="http://schemas.microsoft.com/office/drawing/2014/main" id="{4BC4F2CD-6F6A-4F4B-9048-04D842402DE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532" name="Text Box 19">
          <a:extLst>
            <a:ext uri="{FF2B5EF4-FFF2-40B4-BE49-F238E27FC236}">
              <a16:creationId xmlns:a16="http://schemas.microsoft.com/office/drawing/2014/main" id="{6CC6EA94-AC01-4637-8EBB-036F107B00B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2533" name="Text Box 16">
          <a:extLst>
            <a:ext uri="{FF2B5EF4-FFF2-40B4-BE49-F238E27FC236}">
              <a16:creationId xmlns:a16="http://schemas.microsoft.com/office/drawing/2014/main" id="{C21841FA-4445-4EF7-BF78-D398D9EF21D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2534" name="Text Box 17">
          <a:extLst>
            <a:ext uri="{FF2B5EF4-FFF2-40B4-BE49-F238E27FC236}">
              <a16:creationId xmlns:a16="http://schemas.microsoft.com/office/drawing/2014/main" id="{0B6C5F2A-9726-47B2-A1AB-0A2358065544}"/>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2535" name="Text Box 18">
          <a:extLst>
            <a:ext uri="{FF2B5EF4-FFF2-40B4-BE49-F238E27FC236}">
              <a16:creationId xmlns:a16="http://schemas.microsoft.com/office/drawing/2014/main" id="{B1D49112-2955-4166-ABA1-87F7193A1D47}"/>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2536" name="Text Box 19">
          <a:extLst>
            <a:ext uri="{FF2B5EF4-FFF2-40B4-BE49-F238E27FC236}">
              <a16:creationId xmlns:a16="http://schemas.microsoft.com/office/drawing/2014/main" id="{7226DC22-69EE-4210-9CB6-9662499922E7}"/>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34</xdr:row>
      <xdr:rowOff>0</xdr:rowOff>
    </xdr:from>
    <xdr:ext cx="95250" cy="171450"/>
    <xdr:sp macro="" textlink="">
      <xdr:nvSpPr>
        <xdr:cNvPr id="2537" name="Text Box 16">
          <a:extLst>
            <a:ext uri="{FF2B5EF4-FFF2-40B4-BE49-F238E27FC236}">
              <a16:creationId xmlns:a16="http://schemas.microsoft.com/office/drawing/2014/main" id="{F3525FFE-9F32-458B-94DC-68D2D64D901F}"/>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34</xdr:row>
      <xdr:rowOff>0</xdr:rowOff>
    </xdr:from>
    <xdr:ext cx="95250" cy="171450"/>
    <xdr:sp macro="" textlink="">
      <xdr:nvSpPr>
        <xdr:cNvPr id="2538" name="Text Box 17">
          <a:extLst>
            <a:ext uri="{FF2B5EF4-FFF2-40B4-BE49-F238E27FC236}">
              <a16:creationId xmlns:a16="http://schemas.microsoft.com/office/drawing/2014/main" id="{31F4F03E-ECC0-4EFA-A74B-C70F56E5E39A}"/>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34</xdr:row>
      <xdr:rowOff>0</xdr:rowOff>
    </xdr:from>
    <xdr:ext cx="95250" cy="171450"/>
    <xdr:sp macro="" textlink="">
      <xdr:nvSpPr>
        <xdr:cNvPr id="2539" name="Text Box 18">
          <a:extLst>
            <a:ext uri="{FF2B5EF4-FFF2-40B4-BE49-F238E27FC236}">
              <a16:creationId xmlns:a16="http://schemas.microsoft.com/office/drawing/2014/main" id="{EAE5CD6D-B043-48C8-8F1D-BC908CB18A0B}"/>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34</xdr:row>
      <xdr:rowOff>0</xdr:rowOff>
    </xdr:from>
    <xdr:ext cx="95250" cy="171450"/>
    <xdr:sp macro="" textlink="">
      <xdr:nvSpPr>
        <xdr:cNvPr id="2540" name="Text Box 19">
          <a:extLst>
            <a:ext uri="{FF2B5EF4-FFF2-40B4-BE49-F238E27FC236}">
              <a16:creationId xmlns:a16="http://schemas.microsoft.com/office/drawing/2014/main" id="{0263D295-BD52-4F1E-970D-817D6B418160}"/>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504825</xdr:rowOff>
    </xdr:from>
    <xdr:ext cx="95250" cy="444014"/>
    <xdr:sp macro="" textlink="">
      <xdr:nvSpPr>
        <xdr:cNvPr id="2541" name="Text Box 15">
          <a:extLst>
            <a:ext uri="{FF2B5EF4-FFF2-40B4-BE49-F238E27FC236}">
              <a16:creationId xmlns:a16="http://schemas.microsoft.com/office/drawing/2014/main" id="{203005CB-6056-41EA-8D69-A603C33C3D29}"/>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542" name="Text Box 16">
          <a:extLst>
            <a:ext uri="{FF2B5EF4-FFF2-40B4-BE49-F238E27FC236}">
              <a16:creationId xmlns:a16="http://schemas.microsoft.com/office/drawing/2014/main" id="{717725CC-348F-4EF3-A8CC-6F33B0CAD3F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543" name="Text Box 17">
          <a:extLst>
            <a:ext uri="{FF2B5EF4-FFF2-40B4-BE49-F238E27FC236}">
              <a16:creationId xmlns:a16="http://schemas.microsoft.com/office/drawing/2014/main" id="{6F877150-0E5A-4365-930E-DD2B5754D51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544" name="Text Box 18">
          <a:extLst>
            <a:ext uri="{FF2B5EF4-FFF2-40B4-BE49-F238E27FC236}">
              <a16:creationId xmlns:a16="http://schemas.microsoft.com/office/drawing/2014/main" id="{37793312-DD72-4362-ABBB-5CC29AC76B7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545" name="Text Box 19">
          <a:extLst>
            <a:ext uri="{FF2B5EF4-FFF2-40B4-BE49-F238E27FC236}">
              <a16:creationId xmlns:a16="http://schemas.microsoft.com/office/drawing/2014/main" id="{7ED67DF0-9071-4B4F-AC0C-0BF2C397417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32</xdr:row>
      <xdr:rowOff>504825</xdr:rowOff>
    </xdr:from>
    <xdr:ext cx="95250" cy="442269"/>
    <xdr:sp macro="" textlink="">
      <xdr:nvSpPr>
        <xdr:cNvPr id="2546" name="Text Box 15">
          <a:extLst>
            <a:ext uri="{FF2B5EF4-FFF2-40B4-BE49-F238E27FC236}">
              <a16:creationId xmlns:a16="http://schemas.microsoft.com/office/drawing/2014/main" id="{5EAF6086-2D43-4DA6-BCB5-5126A57265B1}"/>
            </a:ext>
          </a:extLst>
        </xdr:cNvPr>
        <xdr:cNvSpPr txBox="1">
          <a:spLocks noChangeArrowheads="1"/>
        </xdr:cNvSpPr>
      </xdr:nvSpPr>
      <xdr:spPr bwMode="auto">
        <a:xfrm>
          <a:off x="12540961" y="673302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2547" name="Text Box 16">
          <a:extLst>
            <a:ext uri="{FF2B5EF4-FFF2-40B4-BE49-F238E27FC236}">
              <a16:creationId xmlns:a16="http://schemas.microsoft.com/office/drawing/2014/main" id="{3056E5BD-6FF1-465A-8D5D-5F5EA0F4C46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2548" name="Text Box 17">
          <a:extLst>
            <a:ext uri="{FF2B5EF4-FFF2-40B4-BE49-F238E27FC236}">
              <a16:creationId xmlns:a16="http://schemas.microsoft.com/office/drawing/2014/main" id="{1596BAF1-0D95-4573-9C49-E620B6EC0F2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2549" name="Text Box 18">
          <a:extLst>
            <a:ext uri="{FF2B5EF4-FFF2-40B4-BE49-F238E27FC236}">
              <a16:creationId xmlns:a16="http://schemas.microsoft.com/office/drawing/2014/main" id="{DCE28907-C58F-4101-A729-2E46EA785EB7}"/>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2550" name="Text Box 16">
          <a:extLst>
            <a:ext uri="{FF2B5EF4-FFF2-40B4-BE49-F238E27FC236}">
              <a16:creationId xmlns:a16="http://schemas.microsoft.com/office/drawing/2014/main" id="{DCADF11F-E12C-4FDF-8BC6-F505FDE6456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2551" name="Text Box 17">
          <a:extLst>
            <a:ext uri="{FF2B5EF4-FFF2-40B4-BE49-F238E27FC236}">
              <a16:creationId xmlns:a16="http://schemas.microsoft.com/office/drawing/2014/main" id="{A8018998-9FB3-46E5-9798-72048ED52710}"/>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2552" name="Text Box 18">
          <a:extLst>
            <a:ext uri="{FF2B5EF4-FFF2-40B4-BE49-F238E27FC236}">
              <a16:creationId xmlns:a16="http://schemas.microsoft.com/office/drawing/2014/main" id="{F3A276F6-9855-48EC-B764-26C22E54AA61}"/>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2553" name="Text Box 19">
          <a:extLst>
            <a:ext uri="{FF2B5EF4-FFF2-40B4-BE49-F238E27FC236}">
              <a16:creationId xmlns:a16="http://schemas.microsoft.com/office/drawing/2014/main" id="{4113B32F-1780-455E-9ED1-42236328B37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2554" name="Text Box 16">
          <a:extLst>
            <a:ext uri="{FF2B5EF4-FFF2-40B4-BE49-F238E27FC236}">
              <a16:creationId xmlns:a16="http://schemas.microsoft.com/office/drawing/2014/main" id="{4CE6E1C8-C7FC-497D-AEB7-0CFAF4A03694}"/>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2555" name="Text Box 17">
          <a:extLst>
            <a:ext uri="{FF2B5EF4-FFF2-40B4-BE49-F238E27FC236}">
              <a16:creationId xmlns:a16="http://schemas.microsoft.com/office/drawing/2014/main" id="{A3F00E51-BB4C-453D-8756-5EDBD5EC3966}"/>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2556" name="Text Box 18">
          <a:extLst>
            <a:ext uri="{FF2B5EF4-FFF2-40B4-BE49-F238E27FC236}">
              <a16:creationId xmlns:a16="http://schemas.microsoft.com/office/drawing/2014/main" id="{0E3251EC-7C22-4B50-867B-91FA1FA3E6E3}"/>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34</xdr:row>
      <xdr:rowOff>170392</xdr:rowOff>
    </xdr:from>
    <xdr:ext cx="95250" cy="213632"/>
    <xdr:sp macro="" textlink="">
      <xdr:nvSpPr>
        <xdr:cNvPr id="2557" name="Text Box 15">
          <a:extLst>
            <a:ext uri="{FF2B5EF4-FFF2-40B4-BE49-F238E27FC236}">
              <a16:creationId xmlns:a16="http://schemas.microsoft.com/office/drawing/2014/main" id="{54807338-1CBD-46D0-8EE1-A06FD193CA0E}"/>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558" name="Text Box 16">
          <a:extLst>
            <a:ext uri="{FF2B5EF4-FFF2-40B4-BE49-F238E27FC236}">
              <a16:creationId xmlns:a16="http://schemas.microsoft.com/office/drawing/2014/main" id="{F1BC5F28-78F5-454F-937D-5C0EB3D9463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559" name="Text Box 17">
          <a:extLst>
            <a:ext uri="{FF2B5EF4-FFF2-40B4-BE49-F238E27FC236}">
              <a16:creationId xmlns:a16="http://schemas.microsoft.com/office/drawing/2014/main" id="{06ABDF4A-83C2-4FA5-950F-0BC670F584A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560" name="Text Box 18">
          <a:extLst>
            <a:ext uri="{FF2B5EF4-FFF2-40B4-BE49-F238E27FC236}">
              <a16:creationId xmlns:a16="http://schemas.microsoft.com/office/drawing/2014/main" id="{FB0F9477-890F-416B-9E8C-D0B3ACCDB1B6}"/>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561" name="Text Box 19">
          <a:extLst>
            <a:ext uri="{FF2B5EF4-FFF2-40B4-BE49-F238E27FC236}">
              <a16:creationId xmlns:a16="http://schemas.microsoft.com/office/drawing/2014/main" id="{9821E9F6-1EC4-48B1-A97C-4EFCE610F3A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2562" name="Text Box 16">
          <a:extLst>
            <a:ext uri="{FF2B5EF4-FFF2-40B4-BE49-F238E27FC236}">
              <a16:creationId xmlns:a16="http://schemas.microsoft.com/office/drawing/2014/main" id="{88CD1AC6-6F10-4A34-8740-1B2771C1041E}"/>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2563" name="Text Box 17">
          <a:extLst>
            <a:ext uri="{FF2B5EF4-FFF2-40B4-BE49-F238E27FC236}">
              <a16:creationId xmlns:a16="http://schemas.microsoft.com/office/drawing/2014/main" id="{37EDD550-426B-4378-B098-4A47B7D46CA2}"/>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2564" name="Text Box 18">
          <a:extLst>
            <a:ext uri="{FF2B5EF4-FFF2-40B4-BE49-F238E27FC236}">
              <a16:creationId xmlns:a16="http://schemas.microsoft.com/office/drawing/2014/main" id="{E0966647-F5C5-4F7A-944F-72EF4DBA61B1}"/>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2565" name="Text Box 19">
          <a:extLst>
            <a:ext uri="{FF2B5EF4-FFF2-40B4-BE49-F238E27FC236}">
              <a16:creationId xmlns:a16="http://schemas.microsoft.com/office/drawing/2014/main" id="{5B5CF1B8-9773-479D-975C-A5E1F40FFF08}"/>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31</xdr:row>
      <xdr:rowOff>0</xdr:rowOff>
    </xdr:from>
    <xdr:ext cx="95250" cy="171450"/>
    <xdr:sp macro="" textlink="">
      <xdr:nvSpPr>
        <xdr:cNvPr id="2566" name="Text Box 16">
          <a:extLst>
            <a:ext uri="{FF2B5EF4-FFF2-40B4-BE49-F238E27FC236}">
              <a16:creationId xmlns:a16="http://schemas.microsoft.com/office/drawing/2014/main" id="{5E815E23-EF8D-49FF-AB4F-2A0F5A63A963}"/>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31</xdr:row>
      <xdr:rowOff>0</xdr:rowOff>
    </xdr:from>
    <xdr:ext cx="95250" cy="171450"/>
    <xdr:sp macro="" textlink="">
      <xdr:nvSpPr>
        <xdr:cNvPr id="2567" name="Text Box 17">
          <a:extLst>
            <a:ext uri="{FF2B5EF4-FFF2-40B4-BE49-F238E27FC236}">
              <a16:creationId xmlns:a16="http://schemas.microsoft.com/office/drawing/2014/main" id="{FC041369-F051-4989-853E-408F3DE4DFD6}"/>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31</xdr:row>
      <xdr:rowOff>0</xdr:rowOff>
    </xdr:from>
    <xdr:ext cx="95250" cy="171450"/>
    <xdr:sp macro="" textlink="">
      <xdr:nvSpPr>
        <xdr:cNvPr id="2568" name="Text Box 18">
          <a:extLst>
            <a:ext uri="{FF2B5EF4-FFF2-40B4-BE49-F238E27FC236}">
              <a16:creationId xmlns:a16="http://schemas.microsoft.com/office/drawing/2014/main" id="{1A73A1F7-DE67-402C-ABBD-36E966002271}"/>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31</xdr:row>
      <xdr:rowOff>0</xdr:rowOff>
    </xdr:from>
    <xdr:ext cx="95250" cy="171450"/>
    <xdr:sp macro="" textlink="">
      <xdr:nvSpPr>
        <xdr:cNvPr id="2569" name="Text Box 19">
          <a:extLst>
            <a:ext uri="{FF2B5EF4-FFF2-40B4-BE49-F238E27FC236}">
              <a16:creationId xmlns:a16="http://schemas.microsoft.com/office/drawing/2014/main" id="{8B53DC2C-BC1C-4D0F-AB98-D8F96AE7AF40}"/>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504825</xdr:rowOff>
    </xdr:from>
    <xdr:ext cx="95250" cy="444014"/>
    <xdr:sp macro="" textlink="">
      <xdr:nvSpPr>
        <xdr:cNvPr id="2570" name="Text Box 15">
          <a:extLst>
            <a:ext uri="{FF2B5EF4-FFF2-40B4-BE49-F238E27FC236}">
              <a16:creationId xmlns:a16="http://schemas.microsoft.com/office/drawing/2014/main" id="{6741ED9B-5D25-4971-A054-DA02BEC442D5}"/>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571" name="Text Box 16">
          <a:extLst>
            <a:ext uri="{FF2B5EF4-FFF2-40B4-BE49-F238E27FC236}">
              <a16:creationId xmlns:a16="http://schemas.microsoft.com/office/drawing/2014/main" id="{1E891369-11C2-4FAD-9866-ACDCE45A25A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572" name="Text Box 17">
          <a:extLst>
            <a:ext uri="{FF2B5EF4-FFF2-40B4-BE49-F238E27FC236}">
              <a16:creationId xmlns:a16="http://schemas.microsoft.com/office/drawing/2014/main" id="{F35D75C6-48CF-4534-B58B-89323EE604C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573" name="Text Box 18">
          <a:extLst>
            <a:ext uri="{FF2B5EF4-FFF2-40B4-BE49-F238E27FC236}">
              <a16:creationId xmlns:a16="http://schemas.microsoft.com/office/drawing/2014/main" id="{E423429A-0CDD-40FC-A820-DEE61352B47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0</xdr:rowOff>
    </xdr:from>
    <xdr:ext cx="95250" cy="171450"/>
    <xdr:sp macro="" textlink="">
      <xdr:nvSpPr>
        <xdr:cNvPr id="2574" name="Text Box 19">
          <a:extLst>
            <a:ext uri="{FF2B5EF4-FFF2-40B4-BE49-F238E27FC236}">
              <a16:creationId xmlns:a16="http://schemas.microsoft.com/office/drawing/2014/main" id="{60F18563-1568-494A-950D-807082D48F2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2575" name="Text Box 16">
          <a:extLst>
            <a:ext uri="{FF2B5EF4-FFF2-40B4-BE49-F238E27FC236}">
              <a16:creationId xmlns:a16="http://schemas.microsoft.com/office/drawing/2014/main" id="{42BC96EE-DF7D-4BF1-B701-BBC970896BE7}"/>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0</xdr:rowOff>
    </xdr:from>
    <xdr:ext cx="95250" cy="171450"/>
    <xdr:sp macro="" textlink="">
      <xdr:nvSpPr>
        <xdr:cNvPr id="2576" name="Text Box 17">
          <a:extLst>
            <a:ext uri="{FF2B5EF4-FFF2-40B4-BE49-F238E27FC236}">
              <a16:creationId xmlns:a16="http://schemas.microsoft.com/office/drawing/2014/main" id="{ED46B314-B1BB-43B8-9A58-E391E515901A}"/>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1020762</xdr:colOff>
      <xdr:row>34</xdr:row>
      <xdr:rowOff>15875</xdr:rowOff>
    </xdr:from>
    <xdr:ext cx="95250" cy="171450"/>
    <xdr:sp macro="" textlink="">
      <xdr:nvSpPr>
        <xdr:cNvPr id="2577" name="Text Box 18">
          <a:extLst>
            <a:ext uri="{FF2B5EF4-FFF2-40B4-BE49-F238E27FC236}">
              <a16:creationId xmlns:a16="http://schemas.microsoft.com/office/drawing/2014/main" id="{32AA57FB-C435-4177-A678-153557CC7DB2}"/>
            </a:ext>
          </a:extLst>
        </xdr:cNvPr>
        <xdr:cNvSpPr txBox="1">
          <a:spLocks noChangeArrowheads="1"/>
        </xdr:cNvSpPr>
      </xdr:nvSpPr>
      <xdr:spPr bwMode="auto">
        <a:xfrm>
          <a:off x="12485398" y="711633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2578" name="Text Box 16">
          <a:extLst>
            <a:ext uri="{FF2B5EF4-FFF2-40B4-BE49-F238E27FC236}">
              <a16:creationId xmlns:a16="http://schemas.microsoft.com/office/drawing/2014/main" id="{AB25890E-A212-41FD-AAF7-6FEBF35B0349}"/>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2579" name="Text Box 17">
          <a:extLst>
            <a:ext uri="{FF2B5EF4-FFF2-40B4-BE49-F238E27FC236}">
              <a16:creationId xmlns:a16="http://schemas.microsoft.com/office/drawing/2014/main" id="{DC13ECFD-046F-4E2F-8F7E-6C01D64E28F8}"/>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2580" name="Text Box 18">
          <a:extLst>
            <a:ext uri="{FF2B5EF4-FFF2-40B4-BE49-F238E27FC236}">
              <a16:creationId xmlns:a16="http://schemas.microsoft.com/office/drawing/2014/main" id="{54F3B35F-87EC-4C25-B440-4E4C3E42E45D}"/>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2581" name="Text Box 19">
          <a:extLst>
            <a:ext uri="{FF2B5EF4-FFF2-40B4-BE49-F238E27FC236}">
              <a16:creationId xmlns:a16="http://schemas.microsoft.com/office/drawing/2014/main" id="{948B0B9E-4FA0-4901-91A3-CB2ABE097C71}"/>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34</xdr:row>
      <xdr:rowOff>0</xdr:rowOff>
    </xdr:from>
    <xdr:ext cx="95250" cy="171450"/>
    <xdr:sp macro="" textlink="">
      <xdr:nvSpPr>
        <xdr:cNvPr id="2582" name="Text Box 16">
          <a:extLst>
            <a:ext uri="{FF2B5EF4-FFF2-40B4-BE49-F238E27FC236}">
              <a16:creationId xmlns:a16="http://schemas.microsoft.com/office/drawing/2014/main" id="{030F1200-DC30-4781-ABE0-424EE49582D4}"/>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34</xdr:row>
      <xdr:rowOff>170392</xdr:rowOff>
    </xdr:from>
    <xdr:ext cx="95250" cy="213632"/>
    <xdr:sp macro="" textlink="">
      <xdr:nvSpPr>
        <xdr:cNvPr id="2583" name="Text Box 15">
          <a:extLst>
            <a:ext uri="{FF2B5EF4-FFF2-40B4-BE49-F238E27FC236}">
              <a16:creationId xmlns:a16="http://schemas.microsoft.com/office/drawing/2014/main" id="{91078C4B-ADA1-4BE4-A7CE-61FCADF86537}"/>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504825</xdr:rowOff>
    </xdr:from>
    <xdr:ext cx="95250" cy="448496"/>
    <xdr:sp macro="" textlink="">
      <xdr:nvSpPr>
        <xdr:cNvPr id="2584" name="Text Box 15">
          <a:extLst>
            <a:ext uri="{FF2B5EF4-FFF2-40B4-BE49-F238E27FC236}">
              <a16:creationId xmlns:a16="http://schemas.microsoft.com/office/drawing/2014/main" id="{36B681BF-51A7-46F8-BCFF-A8AD75421429}"/>
            </a:ext>
          </a:extLst>
        </xdr:cNvPr>
        <xdr:cNvSpPr txBox="1">
          <a:spLocks noChangeArrowheads="1"/>
        </xdr:cNvSpPr>
      </xdr:nvSpPr>
      <xdr:spPr bwMode="auto">
        <a:xfrm>
          <a:off x="4664364" y="5994111"/>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504825</xdr:rowOff>
    </xdr:from>
    <xdr:ext cx="95250" cy="442269"/>
    <xdr:sp macro="" textlink="">
      <xdr:nvSpPr>
        <xdr:cNvPr id="2585" name="Text Box 15">
          <a:extLst>
            <a:ext uri="{FF2B5EF4-FFF2-40B4-BE49-F238E27FC236}">
              <a16:creationId xmlns:a16="http://schemas.microsoft.com/office/drawing/2014/main" id="{A4AC8EA8-ECEC-48F3-9926-7DD8ED61BEB2}"/>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34</xdr:row>
      <xdr:rowOff>504825</xdr:rowOff>
    </xdr:from>
    <xdr:ext cx="95250" cy="442269"/>
    <xdr:sp macro="" textlink="">
      <xdr:nvSpPr>
        <xdr:cNvPr id="2586" name="Text Box 15">
          <a:extLst>
            <a:ext uri="{FF2B5EF4-FFF2-40B4-BE49-F238E27FC236}">
              <a16:creationId xmlns:a16="http://schemas.microsoft.com/office/drawing/2014/main" id="{D39E45EB-7C21-44DE-B6D0-05B36CF974FE}"/>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504825</xdr:rowOff>
    </xdr:from>
    <xdr:ext cx="95250" cy="213632"/>
    <xdr:sp macro="" textlink="">
      <xdr:nvSpPr>
        <xdr:cNvPr id="2587" name="Text Box 15">
          <a:extLst>
            <a:ext uri="{FF2B5EF4-FFF2-40B4-BE49-F238E27FC236}">
              <a16:creationId xmlns:a16="http://schemas.microsoft.com/office/drawing/2014/main" id="{D4676525-7C55-41A8-AC66-EAB82E4FCFDC}"/>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504825</xdr:rowOff>
    </xdr:from>
    <xdr:ext cx="95250" cy="444331"/>
    <xdr:sp macro="" textlink="">
      <xdr:nvSpPr>
        <xdr:cNvPr id="2588" name="Text Box 15">
          <a:extLst>
            <a:ext uri="{FF2B5EF4-FFF2-40B4-BE49-F238E27FC236}">
              <a16:creationId xmlns:a16="http://schemas.microsoft.com/office/drawing/2014/main" id="{1C931037-F664-4247-B49F-7F1B8A9BE66F}"/>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34</xdr:row>
      <xdr:rowOff>170392</xdr:rowOff>
    </xdr:from>
    <xdr:ext cx="95250" cy="213632"/>
    <xdr:sp macro="" textlink="">
      <xdr:nvSpPr>
        <xdr:cNvPr id="2589" name="Text Box 15">
          <a:extLst>
            <a:ext uri="{FF2B5EF4-FFF2-40B4-BE49-F238E27FC236}">
              <a16:creationId xmlns:a16="http://schemas.microsoft.com/office/drawing/2014/main" id="{0DE3CF75-FF18-4A27-AFDE-60437A32840E}"/>
            </a:ext>
          </a:extLst>
        </xdr:cNvPr>
        <xdr:cNvSpPr txBox="1">
          <a:spLocks noChangeArrowheads="1"/>
        </xdr:cNvSpPr>
      </xdr:nvSpPr>
      <xdr:spPr bwMode="auto">
        <a:xfrm>
          <a:off x="12578484" y="579302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590" name="Text Box 16">
          <a:extLst>
            <a:ext uri="{FF2B5EF4-FFF2-40B4-BE49-F238E27FC236}">
              <a16:creationId xmlns:a16="http://schemas.microsoft.com/office/drawing/2014/main" id="{380C496B-1C02-4BE5-A9E0-B53155068F7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591" name="Text Box 17">
          <a:extLst>
            <a:ext uri="{FF2B5EF4-FFF2-40B4-BE49-F238E27FC236}">
              <a16:creationId xmlns:a16="http://schemas.microsoft.com/office/drawing/2014/main" id="{62B8386C-4EC5-4673-A9FD-BE0AE2B4CBF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592" name="Text Box 18">
          <a:extLst>
            <a:ext uri="{FF2B5EF4-FFF2-40B4-BE49-F238E27FC236}">
              <a16:creationId xmlns:a16="http://schemas.microsoft.com/office/drawing/2014/main" id="{C16A8FBD-7C97-4F0C-954C-EB5F9378DF0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593" name="Text Box 19">
          <a:extLst>
            <a:ext uri="{FF2B5EF4-FFF2-40B4-BE49-F238E27FC236}">
              <a16:creationId xmlns:a16="http://schemas.microsoft.com/office/drawing/2014/main" id="{DFDBEA3D-9A8B-4819-8A80-27513942429E}"/>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2594" name="Text Box 16">
          <a:extLst>
            <a:ext uri="{FF2B5EF4-FFF2-40B4-BE49-F238E27FC236}">
              <a16:creationId xmlns:a16="http://schemas.microsoft.com/office/drawing/2014/main" id="{F4A4CA38-E01F-45A3-88AB-229BCD788EA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2595" name="Text Box 17">
          <a:extLst>
            <a:ext uri="{FF2B5EF4-FFF2-40B4-BE49-F238E27FC236}">
              <a16:creationId xmlns:a16="http://schemas.microsoft.com/office/drawing/2014/main" id="{09D734CD-A1A3-4120-B80F-11F23918FB4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2596" name="Text Box 18">
          <a:extLst>
            <a:ext uri="{FF2B5EF4-FFF2-40B4-BE49-F238E27FC236}">
              <a16:creationId xmlns:a16="http://schemas.microsoft.com/office/drawing/2014/main" id="{42E13009-C004-4F5B-A9F2-4971F9A64122}"/>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2597" name="Text Box 19">
          <a:extLst>
            <a:ext uri="{FF2B5EF4-FFF2-40B4-BE49-F238E27FC236}">
              <a16:creationId xmlns:a16="http://schemas.microsoft.com/office/drawing/2014/main" id="{59CB5CEF-57DF-46A8-AFD7-B4B171C91DA1}"/>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38</xdr:row>
      <xdr:rowOff>0</xdr:rowOff>
    </xdr:from>
    <xdr:ext cx="95250" cy="171450"/>
    <xdr:sp macro="" textlink="">
      <xdr:nvSpPr>
        <xdr:cNvPr id="2598" name="Text Box 16">
          <a:extLst>
            <a:ext uri="{FF2B5EF4-FFF2-40B4-BE49-F238E27FC236}">
              <a16:creationId xmlns:a16="http://schemas.microsoft.com/office/drawing/2014/main" id="{C4680E58-42C9-4811-BC24-BE22295E6E54}"/>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38</xdr:row>
      <xdr:rowOff>0</xdr:rowOff>
    </xdr:from>
    <xdr:ext cx="95250" cy="171450"/>
    <xdr:sp macro="" textlink="">
      <xdr:nvSpPr>
        <xdr:cNvPr id="2599" name="Text Box 17">
          <a:extLst>
            <a:ext uri="{FF2B5EF4-FFF2-40B4-BE49-F238E27FC236}">
              <a16:creationId xmlns:a16="http://schemas.microsoft.com/office/drawing/2014/main" id="{CB15D5CB-D03D-4E8A-ADF8-AD2406305929}"/>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38</xdr:row>
      <xdr:rowOff>0</xdr:rowOff>
    </xdr:from>
    <xdr:ext cx="95250" cy="171450"/>
    <xdr:sp macro="" textlink="">
      <xdr:nvSpPr>
        <xdr:cNvPr id="2600" name="Text Box 18">
          <a:extLst>
            <a:ext uri="{FF2B5EF4-FFF2-40B4-BE49-F238E27FC236}">
              <a16:creationId xmlns:a16="http://schemas.microsoft.com/office/drawing/2014/main" id="{DB7BBFBA-7DFA-429D-9FF8-79DFBEC70284}"/>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38</xdr:row>
      <xdr:rowOff>0</xdr:rowOff>
    </xdr:from>
    <xdr:ext cx="95250" cy="171450"/>
    <xdr:sp macro="" textlink="">
      <xdr:nvSpPr>
        <xdr:cNvPr id="2601" name="Text Box 19">
          <a:extLst>
            <a:ext uri="{FF2B5EF4-FFF2-40B4-BE49-F238E27FC236}">
              <a16:creationId xmlns:a16="http://schemas.microsoft.com/office/drawing/2014/main" id="{4B0059FC-4475-4E38-AACA-255456D6147C}"/>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xdr:row>
      <xdr:rowOff>504825</xdr:rowOff>
    </xdr:from>
    <xdr:ext cx="95250" cy="444014"/>
    <xdr:sp macro="" textlink="">
      <xdr:nvSpPr>
        <xdr:cNvPr id="2602" name="Text Box 15">
          <a:extLst>
            <a:ext uri="{FF2B5EF4-FFF2-40B4-BE49-F238E27FC236}">
              <a16:creationId xmlns:a16="http://schemas.microsoft.com/office/drawing/2014/main" id="{30097EE6-F33E-47D2-881A-282A02357866}"/>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603" name="Text Box 16">
          <a:extLst>
            <a:ext uri="{FF2B5EF4-FFF2-40B4-BE49-F238E27FC236}">
              <a16:creationId xmlns:a16="http://schemas.microsoft.com/office/drawing/2014/main" id="{6BF3B705-1BFB-48C3-90C9-5E9D3C0B3C7A}"/>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604" name="Text Box 17">
          <a:extLst>
            <a:ext uri="{FF2B5EF4-FFF2-40B4-BE49-F238E27FC236}">
              <a16:creationId xmlns:a16="http://schemas.microsoft.com/office/drawing/2014/main" id="{E7A39C8A-E00C-4C13-979E-9A5BA46E80E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605" name="Text Box 18">
          <a:extLst>
            <a:ext uri="{FF2B5EF4-FFF2-40B4-BE49-F238E27FC236}">
              <a16:creationId xmlns:a16="http://schemas.microsoft.com/office/drawing/2014/main" id="{BEDA146E-0298-4AC7-88D9-1B0813B88FA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606" name="Text Box 19">
          <a:extLst>
            <a:ext uri="{FF2B5EF4-FFF2-40B4-BE49-F238E27FC236}">
              <a16:creationId xmlns:a16="http://schemas.microsoft.com/office/drawing/2014/main" id="{8213E026-2F1A-4962-9CCD-92EACDB067C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2607" name="Text Box 16">
          <a:extLst>
            <a:ext uri="{FF2B5EF4-FFF2-40B4-BE49-F238E27FC236}">
              <a16:creationId xmlns:a16="http://schemas.microsoft.com/office/drawing/2014/main" id="{A58B29D9-CEFB-4049-A135-A18B0A5E80A4}"/>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2608" name="Text Box 17">
          <a:extLst>
            <a:ext uri="{FF2B5EF4-FFF2-40B4-BE49-F238E27FC236}">
              <a16:creationId xmlns:a16="http://schemas.microsoft.com/office/drawing/2014/main" id="{AD8AE094-DDF1-445C-B778-6B0C16934F6D}"/>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2609" name="Text Box 18">
          <a:extLst>
            <a:ext uri="{FF2B5EF4-FFF2-40B4-BE49-F238E27FC236}">
              <a16:creationId xmlns:a16="http://schemas.microsoft.com/office/drawing/2014/main" id="{145620FB-B4E9-4A6E-A459-3E198D2B81D9}"/>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2610" name="Text Box 16">
          <a:extLst>
            <a:ext uri="{FF2B5EF4-FFF2-40B4-BE49-F238E27FC236}">
              <a16:creationId xmlns:a16="http://schemas.microsoft.com/office/drawing/2014/main" id="{DA72BD8B-F494-4917-A8A6-99FA2F567F2C}"/>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2611" name="Text Box 17">
          <a:extLst>
            <a:ext uri="{FF2B5EF4-FFF2-40B4-BE49-F238E27FC236}">
              <a16:creationId xmlns:a16="http://schemas.microsoft.com/office/drawing/2014/main" id="{FB400F92-DBC7-4543-AF01-B633825BC39F}"/>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2612" name="Text Box 18">
          <a:extLst>
            <a:ext uri="{FF2B5EF4-FFF2-40B4-BE49-F238E27FC236}">
              <a16:creationId xmlns:a16="http://schemas.microsoft.com/office/drawing/2014/main" id="{D5FE6735-67D1-47D0-825A-05589B74A1E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2613" name="Text Box 19">
          <a:extLst>
            <a:ext uri="{FF2B5EF4-FFF2-40B4-BE49-F238E27FC236}">
              <a16:creationId xmlns:a16="http://schemas.microsoft.com/office/drawing/2014/main" id="{767F8C43-3B5D-4322-835B-9117E86A24C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2614" name="Text Box 16">
          <a:extLst>
            <a:ext uri="{FF2B5EF4-FFF2-40B4-BE49-F238E27FC236}">
              <a16:creationId xmlns:a16="http://schemas.microsoft.com/office/drawing/2014/main" id="{A14AADDB-62E7-43A0-91C5-CF139D6A5A3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2615" name="Text Box 17">
          <a:extLst>
            <a:ext uri="{FF2B5EF4-FFF2-40B4-BE49-F238E27FC236}">
              <a16:creationId xmlns:a16="http://schemas.microsoft.com/office/drawing/2014/main" id="{A9F6C0E3-0FC8-45B2-801D-FD125654F675}"/>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2616" name="Text Box 18">
          <a:extLst>
            <a:ext uri="{FF2B5EF4-FFF2-40B4-BE49-F238E27FC236}">
              <a16:creationId xmlns:a16="http://schemas.microsoft.com/office/drawing/2014/main" id="{9C7CCAC2-5DB5-4462-969F-515466EBA67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2617" name="Text Box 19">
          <a:extLst>
            <a:ext uri="{FF2B5EF4-FFF2-40B4-BE49-F238E27FC236}">
              <a16:creationId xmlns:a16="http://schemas.microsoft.com/office/drawing/2014/main" id="{745DAE4C-BE10-4E30-8CF7-642B90187FB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504825</xdr:rowOff>
    </xdr:from>
    <xdr:ext cx="95250" cy="456743"/>
    <xdr:sp macro="" textlink="">
      <xdr:nvSpPr>
        <xdr:cNvPr id="2618" name="Text Box 15">
          <a:extLst>
            <a:ext uri="{FF2B5EF4-FFF2-40B4-BE49-F238E27FC236}">
              <a16:creationId xmlns:a16="http://schemas.microsoft.com/office/drawing/2014/main" id="{97D475FB-73FF-4ABF-AA01-9DF8A5329937}"/>
            </a:ext>
          </a:extLst>
        </xdr:cNvPr>
        <xdr:cNvSpPr txBox="1">
          <a:spLocks noChangeArrowheads="1"/>
        </xdr:cNvSpPr>
      </xdr:nvSpPr>
      <xdr:spPr bwMode="auto">
        <a:xfrm>
          <a:off x="4664364" y="5994111"/>
          <a:ext cx="95250" cy="456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504825</xdr:rowOff>
    </xdr:from>
    <xdr:ext cx="95250" cy="442269"/>
    <xdr:sp macro="" textlink="">
      <xdr:nvSpPr>
        <xdr:cNvPr id="2619" name="Text Box 15">
          <a:extLst>
            <a:ext uri="{FF2B5EF4-FFF2-40B4-BE49-F238E27FC236}">
              <a16:creationId xmlns:a16="http://schemas.microsoft.com/office/drawing/2014/main" id="{18234D30-A47E-4C65-ACA5-BECE23F168E1}"/>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34</xdr:row>
      <xdr:rowOff>504825</xdr:rowOff>
    </xdr:from>
    <xdr:ext cx="95250" cy="442269"/>
    <xdr:sp macro="" textlink="">
      <xdr:nvSpPr>
        <xdr:cNvPr id="2620" name="Text Box 15">
          <a:extLst>
            <a:ext uri="{FF2B5EF4-FFF2-40B4-BE49-F238E27FC236}">
              <a16:creationId xmlns:a16="http://schemas.microsoft.com/office/drawing/2014/main" id="{7D281450-CA39-4FF3-81C3-8256BC7AF0C8}"/>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504825</xdr:rowOff>
    </xdr:from>
    <xdr:ext cx="95250" cy="213632"/>
    <xdr:sp macro="" textlink="">
      <xdr:nvSpPr>
        <xdr:cNvPr id="2621" name="Text Box 15">
          <a:extLst>
            <a:ext uri="{FF2B5EF4-FFF2-40B4-BE49-F238E27FC236}">
              <a16:creationId xmlns:a16="http://schemas.microsoft.com/office/drawing/2014/main" id="{78B166BF-1F24-481E-9FBC-D9E8F21D8955}"/>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xdr:row>
      <xdr:rowOff>504825</xdr:rowOff>
    </xdr:from>
    <xdr:ext cx="95250" cy="444331"/>
    <xdr:sp macro="" textlink="">
      <xdr:nvSpPr>
        <xdr:cNvPr id="2622" name="Text Box 15">
          <a:extLst>
            <a:ext uri="{FF2B5EF4-FFF2-40B4-BE49-F238E27FC236}">
              <a16:creationId xmlns:a16="http://schemas.microsoft.com/office/drawing/2014/main" id="{9E444D67-D966-4DCD-9716-59EF6394E99C}"/>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34</xdr:row>
      <xdr:rowOff>504825</xdr:rowOff>
    </xdr:from>
    <xdr:ext cx="95250" cy="213632"/>
    <xdr:sp macro="" textlink="">
      <xdr:nvSpPr>
        <xdr:cNvPr id="2623" name="Text Box 15">
          <a:extLst>
            <a:ext uri="{FF2B5EF4-FFF2-40B4-BE49-F238E27FC236}">
              <a16:creationId xmlns:a16="http://schemas.microsoft.com/office/drawing/2014/main" id="{0568D20B-8046-4943-801F-E16ACB5B9A14}"/>
            </a:ext>
          </a:extLst>
        </xdr:cNvPr>
        <xdr:cNvSpPr txBox="1">
          <a:spLocks noChangeArrowheads="1"/>
        </xdr:cNvSpPr>
      </xdr:nvSpPr>
      <xdr:spPr bwMode="auto">
        <a:xfrm>
          <a:off x="12540961"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624" name="Text Box 16">
          <a:extLst>
            <a:ext uri="{FF2B5EF4-FFF2-40B4-BE49-F238E27FC236}">
              <a16:creationId xmlns:a16="http://schemas.microsoft.com/office/drawing/2014/main" id="{729D03FA-A19A-473C-A1C5-4CEA29CC7C4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625" name="Text Box 17">
          <a:extLst>
            <a:ext uri="{FF2B5EF4-FFF2-40B4-BE49-F238E27FC236}">
              <a16:creationId xmlns:a16="http://schemas.microsoft.com/office/drawing/2014/main" id="{1F90CB33-C941-4162-A358-95E4A613093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626" name="Text Box 18">
          <a:extLst>
            <a:ext uri="{FF2B5EF4-FFF2-40B4-BE49-F238E27FC236}">
              <a16:creationId xmlns:a16="http://schemas.microsoft.com/office/drawing/2014/main" id="{AED43804-2821-48C5-8C3D-818D602588B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627" name="Text Box 19">
          <a:extLst>
            <a:ext uri="{FF2B5EF4-FFF2-40B4-BE49-F238E27FC236}">
              <a16:creationId xmlns:a16="http://schemas.microsoft.com/office/drawing/2014/main" id="{7293F6F9-2373-461E-B84D-818D0867134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2628" name="Text Box 16">
          <a:extLst>
            <a:ext uri="{FF2B5EF4-FFF2-40B4-BE49-F238E27FC236}">
              <a16:creationId xmlns:a16="http://schemas.microsoft.com/office/drawing/2014/main" id="{73E0C653-8F66-49D9-A6FE-D41FF00356C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2629" name="Text Box 17">
          <a:extLst>
            <a:ext uri="{FF2B5EF4-FFF2-40B4-BE49-F238E27FC236}">
              <a16:creationId xmlns:a16="http://schemas.microsoft.com/office/drawing/2014/main" id="{9B354AC8-92C6-4788-A9C3-BB1CA4DD854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2630" name="Text Box 18">
          <a:extLst>
            <a:ext uri="{FF2B5EF4-FFF2-40B4-BE49-F238E27FC236}">
              <a16:creationId xmlns:a16="http://schemas.microsoft.com/office/drawing/2014/main" id="{3EE182D8-91DD-4060-8E85-BC1520368BD1}"/>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2631" name="Text Box 19">
          <a:extLst>
            <a:ext uri="{FF2B5EF4-FFF2-40B4-BE49-F238E27FC236}">
              <a16:creationId xmlns:a16="http://schemas.microsoft.com/office/drawing/2014/main" id="{8A86D8F8-2FF0-409D-A733-122F81059D3D}"/>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38</xdr:row>
      <xdr:rowOff>0</xdr:rowOff>
    </xdr:from>
    <xdr:ext cx="95250" cy="171450"/>
    <xdr:sp macro="" textlink="">
      <xdr:nvSpPr>
        <xdr:cNvPr id="2632" name="Text Box 16">
          <a:extLst>
            <a:ext uri="{FF2B5EF4-FFF2-40B4-BE49-F238E27FC236}">
              <a16:creationId xmlns:a16="http://schemas.microsoft.com/office/drawing/2014/main" id="{BBC3B9A7-6C7B-4CE4-BD71-2CF119B8F689}"/>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38</xdr:row>
      <xdr:rowOff>0</xdr:rowOff>
    </xdr:from>
    <xdr:ext cx="95250" cy="171450"/>
    <xdr:sp macro="" textlink="">
      <xdr:nvSpPr>
        <xdr:cNvPr id="2633" name="Text Box 17">
          <a:extLst>
            <a:ext uri="{FF2B5EF4-FFF2-40B4-BE49-F238E27FC236}">
              <a16:creationId xmlns:a16="http://schemas.microsoft.com/office/drawing/2014/main" id="{F921DFB6-D014-4CCF-A1C7-8161475B8B3F}"/>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38</xdr:row>
      <xdr:rowOff>0</xdr:rowOff>
    </xdr:from>
    <xdr:ext cx="95250" cy="171450"/>
    <xdr:sp macro="" textlink="">
      <xdr:nvSpPr>
        <xdr:cNvPr id="2634" name="Text Box 18">
          <a:extLst>
            <a:ext uri="{FF2B5EF4-FFF2-40B4-BE49-F238E27FC236}">
              <a16:creationId xmlns:a16="http://schemas.microsoft.com/office/drawing/2014/main" id="{4ABCA292-B6B7-4FB4-8A6B-DD75273CCF28}"/>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38</xdr:row>
      <xdr:rowOff>0</xdr:rowOff>
    </xdr:from>
    <xdr:ext cx="95250" cy="171450"/>
    <xdr:sp macro="" textlink="">
      <xdr:nvSpPr>
        <xdr:cNvPr id="2635" name="Text Box 19">
          <a:extLst>
            <a:ext uri="{FF2B5EF4-FFF2-40B4-BE49-F238E27FC236}">
              <a16:creationId xmlns:a16="http://schemas.microsoft.com/office/drawing/2014/main" id="{3638AB30-955B-4300-8F71-B4159950F97A}"/>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xdr:row>
      <xdr:rowOff>504825</xdr:rowOff>
    </xdr:from>
    <xdr:ext cx="95250" cy="444014"/>
    <xdr:sp macro="" textlink="">
      <xdr:nvSpPr>
        <xdr:cNvPr id="2636" name="Text Box 15">
          <a:extLst>
            <a:ext uri="{FF2B5EF4-FFF2-40B4-BE49-F238E27FC236}">
              <a16:creationId xmlns:a16="http://schemas.microsoft.com/office/drawing/2014/main" id="{6AEC20F3-9615-437B-8988-D08968DB9B28}"/>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637" name="Text Box 16">
          <a:extLst>
            <a:ext uri="{FF2B5EF4-FFF2-40B4-BE49-F238E27FC236}">
              <a16:creationId xmlns:a16="http://schemas.microsoft.com/office/drawing/2014/main" id="{B5A18003-B809-4F75-A825-B7BEF2146AC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638" name="Text Box 17">
          <a:extLst>
            <a:ext uri="{FF2B5EF4-FFF2-40B4-BE49-F238E27FC236}">
              <a16:creationId xmlns:a16="http://schemas.microsoft.com/office/drawing/2014/main" id="{4C392BFD-A43B-4D5F-80CC-1F0DE91006C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639" name="Text Box 18">
          <a:extLst>
            <a:ext uri="{FF2B5EF4-FFF2-40B4-BE49-F238E27FC236}">
              <a16:creationId xmlns:a16="http://schemas.microsoft.com/office/drawing/2014/main" id="{C4BCB883-FEB5-4D70-9B94-A00EC59E2BD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640" name="Text Box 19">
          <a:extLst>
            <a:ext uri="{FF2B5EF4-FFF2-40B4-BE49-F238E27FC236}">
              <a16:creationId xmlns:a16="http://schemas.microsoft.com/office/drawing/2014/main" id="{8DFE8D78-9BB6-4CC4-A5B7-420585599EF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36</xdr:row>
      <xdr:rowOff>504825</xdr:rowOff>
    </xdr:from>
    <xdr:ext cx="95250" cy="442269"/>
    <xdr:sp macro="" textlink="">
      <xdr:nvSpPr>
        <xdr:cNvPr id="2641" name="Text Box 15">
          <a:extLst>
            <a:ext uri="{FF2B5EF4-FFF2-40B4-BE49-F238E27FC236}">
              <a16:creationId xmlns:a16="http://schemas.microsoft.com/office/drawing/2014/main" id="{963B4BFD-7280-4B87-9C37-AD3CC945F8B4}"/>
            </a:ext>
          </a:extLst>
        </xdr:cNvPr>
        <xdr:cNvSpPr txBox="1">
          <a:spLocks noChangeArrowheads="1"/>
        </xdr:cNvSpPr>
      </xdr:nvSpPr>
      <xdr:spPr bwMode="auto">
        <a:xfrm>
          <a:off x="12540961" y="673302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2642" name="Text Box 16">
          <a:extLst>
            <a:ext uri="{FF2B5EF4-FFF2-40B4-BE49-F238E27FC236}">
              <a16:creationId xmlns:a16="http://schemas.microsoft.com/office/drawing/2014/main" id="{1027AC25-1BE0-48E9-A0A9-A2DA4993FBC4}"/>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2643" name="Text Box 17">
          <a:extLst>
            <a:ext uri="{FF2B5EF4-FFF2-40B4-BE49-F238E27FC236}">
              <a16:creationId xmlns:a16="http://schemas.microsoft.com/office/drawing/2014/main" id="{5C7429F7-A945-40E5-BB05-478D240A4948}"/>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2644" name="Text Box 18">
          <a:extLst>
            <a:ext uri="{FF2B5EF4-FFF2-40B4-BE49-F238E27FC236}">
              <a16:creationId xmlns:a16="http://schemas.microsoft.com/office/drawing/2014/main" id="{C6E2AC5A-E62F-434F-A01D-2AC4E4F03BC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2645" name="Text Box 16">
          <a:extLst>
            <a:ext uri="{FF2B5EF4-FFF2-40B4-BE49-F238E27FC236}">
              <a16:creationId xmlns:a16="http://schemas.microsoft.com/office/drawing/2014/main" id="{F70BD09B-BE5A-4A58-BE8A-0E8BDCAD40DF}"/>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2646" name="Text Box 17">
          <a:extLst>
            <a:ext uri="{FF2B5EF4-FFF2-40B4-BE49-F238E27FC236}">
              <a16:creationId xmlns:a16="http://schemas.microsoft.com/office/drawing/2014/main" id="{8F7FD432-E211-4167-9E65-07035764007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2647" name="Text Box 18">
          <a:extLst>
            <a:ext uri="{FF2B5EF4-FFF2-40B4-BE49-F238E27FC236}">
              <a16:creationId xmlns:a16="http://schemas.microsoft.com/office/drawing/2014/main" id="{0FFC003C-25B5-4FB2-8CBF-21D04A7B9406}"/>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2648" name="Text Box 19">
          <a:extLst>
            <a:ext uri="{FF2B5EF4-FFF2-40B4-BE49-F238E27FC236}">
              <a16:creationId xmlns:a16="http://schemas.microsoft.com/office/drawing/2014/main" id="{055D50F0-A9B5-4DB5-8262-FA3733DE9511}"/>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2649" name="Text Box 16">
          <a:extLst>
            <a:ext uri="{FF2B5EF4-FFF2-40B4-BE49-F238E27FC236}">
              <a16:creationId xmlns:a16="http://schemas.microsoft.com/office/drawing/2014/main" id="{C8E7BC7F-A86F-4A74-B912-11C60AC257D5}"/>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2650" name="Text Box 17">
          <a:extLst>
            <a:ext uri="{FF2B5EF4-FFF2-40B4-BE49-F238E27FC236}">
              <a16:creationId xmlns:a16="http://schemas.microsoft.com/office/drawing/2014/main" id="{CF42D97F-3136-4E60-9408-9D3406BFB774}"/>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2651" name="Text Box 18">
          <a:extLst>
            <a:ext uri="{FF2B5EF4-FFF2-40B4-BE49-F238E27FC236}">
              <a16:creationId xmlns:a16="http://schemas.microsoft.com/office/drawing/2014/main" id="{90C595C0-31E0-4D22-AEB3-65518CD886C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38</xdr:row>
      <xdr:rowOff>170392</xdr:rowOff>
    </xdr:from>
    <xdr:ext cx="95250" cy="213632"/>
    <xdr:sp macro="" textlink="">
      <xdr:nvSpPr>
        <xdr:cNvPr id="2652" name="Text Box 15">
          <a:extLst>
            <a:ext uri="{FF2B5EF4-FFF2-40B4-BE49-F238E27FC236}">
              <a16:creationId xmlns:a16="http://schemas.microsoft.com/office/drawing/2014/main" id="{C91BE9F3-E80D-4192-A787-2E8CC0CF82BB}"/>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653" name="Text Box 16">
          <a:extLst>
            <a:ext uri="{FF2B5EF4-FFF2-40B4-BE49-F238E27FC236}">
              <a16:creationId xmlns:a16="http://schemas.microsoft.com/office/drawing/2014/main" id="{FF076C2A-1EA4-4AEA-9734-AE3E6581B98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654" name="Text Box 17">
          <a:extLst>
            <a:ext uri="{FF2B5EF4-FFF2-40B4-BE49-F238E27FC236}">
              <a16:creationId xmlns:a16="http://schemas.microsoft.com/office/drawing/2014/main" id="{79BA1849-C040-4004-9E8D-CAA86443E43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655" name="Text Box 18">
          <a:extLst>
            <a:ext uri="{FF2B5EF4-FFF2-40B4-BE49-F238E27FC236}">
              <a16:creationId xmlns:a16="http://schemas.microsoft.com/office/drawing/2014/main" id="{F6E5E48D-ED68-41EA-BC91-9A3FF3B72873}"/>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656" name="Text Box 19">
          <a:extLst>
            <a:ext uri="{FF2B5EF4-FFF2-40B4-BE49-F238E27FC236}">
              <a16:creationId xmlns:a16="http://schemas.microsoft.com/office/drawing/2014/main" id="{2DDB3E8A-FA2A-4688-82A9-13364550B3F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2657" name="Text Box 16">
          <a:extLst>
            <a:ext uri="{FF2B5EF4-FFF2-40B4-BE49-F238E27FC236}">
              <a16:creationId xmlns:a16="http://schemas.microsoft.com/office/drawing/2014/main" id="{F78F7BE2-CAA4-4F72-BD77-3D22006AB3B3}"/>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2658" name="Text Box 17">
          <a:extLst>
            <a:ext uri="{FF2B5EF4-FFF2-40B4-BE49-F238E27FC236}">
              <a16:creationId xmlns:a16="http://schemas.microsoft.com/office/drawing/2014/main" id="{00568E68-BA3B-43F2-98F9-E5CD98D7CB69}"/>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2659" name="Text Box 18">
          <a:extLst>
            <a:ext uri="{FF2B5EF4-FFF2-40B4-BE49-F238E27FC236}">
              <a16:creationId xmlns:a16="http://schemas.microsoft.com/office/drawing/2014/main" id="{9EE0829D-316C-45AE-B832-8EBCBF5BADD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2660" name="Text Box 19">
          <a:extLst>
            <a:ext uri="{FF2B5EF4-FFF2-40B4-BE49-F238E27FC236}">
              <a16:creationId xmlns:a16="http://schemas.microsoft.com/office/drawing/2014/main" id="{5E9C82A6-7B59-4475-8268-25E513D2FE6C}"/>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35</xdr:row>
      <xdr:rowOff>0</xdr:rowOff>
    </xdr:from>
    <xdr:ext cx="95250" cy="171450"/>
    <xdr:sp macro="" textlink="">
      <xdr:nvSpPr>
        <xdr:cNvPr id="2661" name="Text Box 16">
          <a:extLst>
            <a:ext uri="{FF2B5EF4-FFF2-40B4-BE49-F238E27FC236}">
              <a16:creationId xmlns:a16="http://schemas.microsoft.com/office/drawing/2014/main" id="{7C4281AE-2B93-47EB-B788-2D122B716F09}"/>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35</xdr:row>
      <xdr:rowOff>0</xdr:rowOff>
    </xdr:from>
    <xdr:ext cx="95250" cy="171450"/>
    <xdr:sp macro="" textlink="">
      <xdr:nvSpPr>
        <xdr:cNvPr id="2662" name="Text Box 17">
          <a:extLst>
            <a:ext uri="{FF2B5EF4-FFF2-40B4-BE49-F238E27FC236}">
              <a16:creationId xmlns:a16="http://schemas.microsoft.com/office/drawing/2014/main" id="{84AF8213-D524-4CFB-8136-CA202C826625}"/>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35</xdr:row>
      <xdr:rowOff>0</xdr:rowOff>
    </xdr:from>
    <xdr:ext cx="95250" cy="171450"/>
    <xdr:sp macro="" textlink="">
      <xdr:nvSpPr>
        <xdr:cNvPr id="2663" name="Text Box 18">
          <a:extLst>
            <a:ext uri="{FF2B5EF4-FFF2-40B4-BE49-F238E27FC236}">
              <a16:creationId xmlns:a16="http://schemas.microsoft.com/office/drawing/2014/main" id="{09885D82-B59A-4724-8D77-A519E16B9EED}"/>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35</xdr:row>
      <xdr:rowOff>0</xdr:rowOff>
    </xdr:from>
    <xdr:ext cx="95250" cy="171450"/>
    <xdr:sp macro="" textlink="">
      <xdr:nvSpPr>
        <xdr:cNvPr id="2664" name="Text Box 19">
          <a:extLst>
            <a:ext uri="{FF2B5EF4-FFF2-40B4-BE49-F238E27FC236}">
              <a16:creationId xmlns:a16="http://schemas.microsoft.com/office/drawing/2014/main" id="{C1269595-A4F0-456C-A7CD-28379C6E83B9}"/>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xdr:row>
      <xdr:rowOff>504825</xdr:rowOff>
    </xdr:from>
    <xdr:ext cx="95250" cy="444014"/>
    <xdr:sp macro="" textlink="">
      <xdr:nvSpPr>
        <xdr:cNvPr id="2665" name="Text Box 15">
          <a:extLst>
            <a:ext uri="{FF2B5EF4-FFF2-40B4-BE49-F238E27FC236}">
              <a16:creationId xmlns:a16="http://schemas.microsoft.com/office/drawing/2014/main" id="{4E22EAD1-4A4F-469B-B8EC-7058063BE054}"/>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666" name="Text Box 16">
          <a:extLst>
            <a:ext uri="{FF2B5EF4-FFF2-40B4-BE49-F238E27FC236}">
              <a16:creationId xmlns:a16="http://schemas.microsoft.com/office/drawing/2014/main" id="{8E8C3CE8-1BEB-4BBD-9BC3-55BD29E33C7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667" name="Text Box 17">
          <a:extLst>
            <a:ext uri="{FF2B5EF4-FFF2-40B4-BE49-F238E27FC236}">
              <a16:creationId xmlns:a16="http://schemas.microsoft.com/office/drawing/2014/main" id="{B4E7DF71-F979-4C98-AC10-7CE8E1FC73E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668" name="Text Box 18">
          <a:extLst>
            <a:ext uri="{FF2B5EF4-FFF2-40B4-BE49-F238E27FC236}">
              <a16:creationId xmlns:a16="http://schemas.microsoft.com/office/drawing/2014/main" id="{5DA9130E-A1D6-4F97-A680-F8A0AA67EE3C}"/>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95250" cy="171450"/>
    <xdr:sp macro="" textlink="">
      <xdr:nvSpPr>
        <xdr:cNvPr id="2669" name="Text Box 19">
          <a:extLst>
            <a:ext uri="{FF2B5EF4-FFF2-40B4-BE49-F238E27FC236}">
              <a16:creationId xmlns:a16="http://schemas.microsoft.com/office/drawing/2014/main" id="{3D8B161F-D7A4-406B-AD30-570ABBFA84D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2670" name="Text Box 16">
          <a:extLst>
            <a:ext uri="{FF2B5EF4-FFF2-40B4-BE49-F238E27FC236}">
              <a16:creationId xmlns:a16="http://schemas.microsoft.com/office/drawing/2014/main" id="{6E73EC7F-D365-4E89-B99D-B68A6DF9AAD3}"/>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0</xdr:rowOff>
    </xdr:from>
    <xdr:ext cx="95250" cy="171450"/>
    <xdr:sp macro="" textlink="">
      <xdr:nvSpPr>
        <xdr:cNvPr id="2671" name="Text Box 17">
          <a:extLst>
            <a:ext uri="{FF2B5EF4-FFF2-40B4-BE49-F238E27FC236}">
              <a16:creationId xmlns:a16="http://schemas.microsoft.com/office/drawing/2014/main" id="{134FFAF2-7A72-4750-84D1-D022A23175A3}"/>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1020762</xdr:colOff>
      <xdr:row>38</xdr:row>
      <xdr:rowOff>15875</xdr:rowOff>
    </xdr:from>
    <xdr:ext cx="95250" cy="171450"/>
    <xdr:sp macro="" textlink="">
      <xdr:nvSpPr>
        <xdr:cNvPr id="2672" name="Text Box 18">
          <a:extLst>
            <a:ext uri="{FF2B5EF4-FFF2-40B4-BE49-F238E27FC236}">
              <a16:creationId xmlns:a16="http://schemas.microsoft.com/office/drawing/2014/main" id="{612F5939-24B4-4DDC-95D6-9BD26CA2177A}"/>
            </a:ext>
          </a:extLst>
        </xdr:cNvPr>
        <xdr:cNvSpPr txBox="1">
          <a:spLocks noChangeArrowheads="1"/>
        </xdr:cNvSpPr>
      </xdr:nvSpPr>
      <xdr:spPr bwMode="auto">
        <a:xfrm>
          <a:off x="12485398" y="711633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2673" name="Text Box 16">
          <a:extLst>
            <a:ext uri="{FF2B5EF4-FFF2-40B4-BE49-F238E27FC236}">
              <a16:creationId xmlns:a16="http://schemas.microsoft.com/office/drawing/2014/main" id="{FB0A910F-3352-41A6-8F57-4421A5B4D6BB}"/>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2674" name="Text Box 17">
          <a:extLst>
            <a:ext uri="{FF2B5EF4-FFF2-40B4-BE49-F238E27FC236}">
              <a16:creationId xmlns:a16="http://schemas.microsoft.com/office/drawing/2014/main" id="{7F4A7FBD-F71D-4C37-A616-946D6B96BFE4}"/>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2675" name="Text Box 18">
          <a:extLst>
            <a:ext uri="{FF2B5EF4-FFF2-40B4-BE49-F238E27FC236}">
              <a16:creationId xmlns:a16="http://schemas.microsoft.com/office/drawing/2014/main" id="{E5BD7DD5-711D-4890-9D92-AF9107C0CCF6}"/>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2676" name="Text Box 19">
          <a:extLst>
            <a:ext uri="{FF2B5EF4-FFF2-40B4-BE49-F238E27FC236}">
              <a16:creationId xmlns:a16="http://schemas.microsoft.com/office/drawing/2014/main" id="{4EF3D72A-224D-4087-8E1A-F5E721106D7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38</xdr:row>
      <xdr:rowOff>0</xdr:rowOff>
    </xdr:from>
    <xdr:ext cx="95250" cy="171450"/>
    <xdr:sp macro="" textlink="">
      <xdr:nvSpPr>
        <xdr:cNvPr id="2677" name="Text Box 16">
          <a:extLst>
            <a:ext uri="{FF2B5EF4-FFF2-40B4-BE49-F238E27FC236}">
              <a16:creationId xmlns:a16="http://schemas.microsoft.com/office/drawing/2014/main" id="{C915B8EC-1BAF-4636-A63D-DBF109948AA8}"/>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38</xdr:row>
      <xdr:rowOff>170392</xdr:rowOff>
    </xdr:from>
    <xdr:ext cx="95250" cy="213632"/>
    <xdr:sp macro="" textlink="">
      <xdr:nvSpPr>
        <xdr:cNvPr id="2678" name="Text Box 15">
          <a:extLst>
            <a:ext uri="{FF2B5EF4-FFF2-40B4-BE49-F238E27FC236}">
              <a16:creationId xmlns:a16="http://schemas.microsoft.com/office/drawing/2014/main" id="{4E5D9C65-1005-4003-9A62-F591F1ED5B73}"/>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504825</xdr:rowOff>
    </xdr:from>
    <xdr:ext cx="95250" cy="448496"/>
    <xdr:sp macro="" textlink="">
      <xdr:nvSpPr>
        <xdr:cNvPr id="2679" name="Text Box 15">
          <a:extLst>
            <a:ext uri="{FF2B5EF4-FFF2-40B4-BE49-F238E27FC236}">
              <a16:creationId xmlns:a16="http://schemas.microsoft.com/office/drawing/2014/main" id="{8511F78D-F366-4419-AFA4-824B9B2E0671}"/>
            </a:ext>
          </a:extLst>
        </xdr:cNvPr>
        <xdr:cNvSpPr txBox="1">
          <a:spLocks noChangeArrowheads="1"/>
        </xdr:cNvSpPr>
      </xdr:nvSpPr>
      <xdr:spPr bwMode="auto">
        <a:xfrm>
          <a:off x="4664364" y="5994111"/>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504825</xdr:rowOff>
    </xdr:from>
    <xdr:ext cx="95250" cy="442269"/>
    <xdr:sp macro="" textlink="">
      <xdr:nvSpPr>
        <xdr:cNvPr id="2680" name="Text Box 15">
          <a:extLst>
            <a:ext uri="{FF2B5EF4-FFF2-40B4-BE49-F238E27FC236}">
              <a16:creationId xmlns:a16="http://schemas.microsoft.com/office/drawing/2014/main" id="{CE87F8C3-207B-4205-BB80-266F76A28C7E}"/>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38</xdr:row>
      <xdr:rowOff>504825</xdr:rowOff>
    </xdr:from>
    <xdr:ext cx="95250" cy="442269"/>
    <xdr:sp macro="" textlink="">
      <xdr:nvSpPr>
        <xdr:cNvPr id="2681" name="Text Box 15">
          <a:extLst>
            <a:ext uri="{FF2B5EF4-FFF2-40B4-BE49-F238E27FC236}">
              <a16:creationId xmlns:a16="http://schemas.microsoft.com/office/drawing/2014/main" id="{4BAC2287-EA25-4C38-BA8E-162B728F8CF9}"/>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504825</xdr:rowOff>
    </xdr:from>
    <xdr:ext cx="95250" cy="213632"/>
    <xdr:sp macro="" textlink="">
      <xdr:nvSpPr>
        <xdr:cNvPr id="2682" name="Text Box 15">
          <a:extLst>
            <a:ext uri="{FF2B5EF4-FFF2-40B4-BE49-F238E27FC236}">
              <a16:creationId xmlns:a16="http://schemas.microsoft.com/office/drawing/2014/main" id="{4F8F6CF0-F228-46DF-9F93-7E21A67C217D}"/>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504825</xdr:rowOff>
    </xdr:from>
    <xdr:ext cx="95250" cy="444331"/>
    <xdr:sp macro="" textlink="">
      <xdr:nvSpPr>
        <xdr:cNvPr id="2683" name="Text Box 15">
          <a:extLst>
            <a:ext uri="{FF2B5EF4-FFF2-40B4-BE49-F238E27FC236}">
              <a16:creationId xmlns:a16="http://schemas.microsoft.com/office/drawing/2014/main" id="{D123ED7F-089C-4F1A-A3F4-D87D0D865BC6}"/>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38</xdr:row>
      <xdr:rowOff>170392</xdr:rowOff>
    </xdr:from>
    <xdr:ext cx="95250" cy="213632"/>
    <xdr:sp macro="" textlink="">
      <xdr:nvSpPr>
        <xdr:cNvPr id="2684" name="Text Box 15">
          <a:extLst>
            <a:ext uri="{FF2B5EF4-FFF2-40B4-BE49-F238E27FC236}">
              <a16:creationId xmlns:a16="http://schemas.microsoft.com/office/drawing/2014/main" id="{C17CA207-69FD-4F42-9757-4FE952AB42D9}"/>
            </a:ext>
          </a:extLst>
        </xdr:cNvPr>
        <xdr:cNvSpPr txBox="1">
          <a:spLocks noChangeArrowheads="1"/>
        </xdr:cNvSpPr>
      </xdr:nvSpPr>
      <xdr:spPr bwMode="auto">
        <a:xfrm>
          <a:off x="12578484" y="579302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685" name="Text Box 16">
          <a:extLst>
            <a:ext uri="{FF2B5EF4-FFF2-40B4-BE49-F238E27FC236}">
              <a16:creationId xmlns:a16="http://schemas.microsoft.com/office/drawing/2014/main" id="{546D87F2-88D0-427D-9B9C-3B7F4806D28E}"/>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686" name="Text Box 17">
          <a:extLst>
            <a:ext uri="{FF2B5EF4-FFF2-40B4-BE49-F238E27FC236}">
              <a16:creationId xmlns:a16="http://schemas.microsoft.com/office/drawing/2014/main" id="{44EDB9DD-C6BB-4BDF-9DA8-F1259E5FE20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687" name="Text Box 18">
          <a:extLst>
            <a:ext uri="{FF2B5EF4-FFF2-40B4-BE49-F238E27FC236}">
              <a16:creationId xmlns:a16="http://schemas.microsoft.com/office/drawing/2014/main" id="{F0E38515-820C-407A-810F-F56B14A91946}"/>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688" name="Text Box 19">
          <a:extLst>
            <a:ext uri="{FF2B5EF4-FFF2-40B4-BE49-F238E27FC236}">
              <a16:creationId xmlns:a16="http://schemas.microsoft.com/office/drawing/2014/main" id="{99004E3D-414D-43E0-960C-7A4806743713}"/>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2689" name="Text Box 16">
          <a:extLst>
            <a:ext uri="{FF2B5EF4-FFF2-40B4-BE49-F238E27FC236}">
              <a16:creationId xmlns:a16="http://schemas.microsoft.com/office/drawing/2014/main" id="{FD2C4FBF-F963-4ACE-BA0A-0DAFA23F57B3}"/>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2690" name="Text Box 17">
          <a:extLst>
            <a:ext uri="{FF2B5EF4-FFF2-40B4-BE49-F238E27FC236}">
              <a16:creationId xmlns:a16="http://schemas.microsoft.com/office/drawing/2014/main" id="{ECAE160A-9091-4BA7-B7BB-2D877DB7DAFD}"/>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2691" name="Text Box 18">
          <a:extLst>
            <a:ext uri="{FF2B5EF4-FFF2-40B4-BE49-F238E27FC236}">
              <a16:creationId xmlns:a16="http://schemas.microsoft.com/office/drawing/2014/main" id="{8FA432B4-A9AC-4989-8191-CB4DE1F5E9EA}"/>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2692" name="Text Box 19">
          <a:extLst>
            <a:ext uri="{FF2B5EF4-FFF2-40B4-BE49-F238E27FC236}">
              <a16:creationId xmlns:a16="http://schemas.microsoft.com/office/drawing/2014/main" id="{CFC81269-924A-4BAB-99E6-A52110A395A9}"/>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42</xdr:row>
      <xdr:rowOff>0</xdr:rowOff>
    </xdr:from>
    <xdr:ext cx="95250" cy="171450"/>
    <xdr:sp macro="" textlink="">
      <xdr:nvSpPr>
        <xdr:cNvPr id="2693" name="Text Box 16">
          <a:extLst>
            <a:ext uri="{FF2B5EF4-FFF2-40B4-BE49-F238E27FC236}">
              <a16:creationId xmlns:a16="http://schemas.microsoft.com/office/drawing/2014/main" id="{E6BAB2EC-F6DE-4491-81CD-836E115478D0}"/>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42</xdr:row>
      <xdr:rowOff>0</xdr:rowOff>
    </xdr:from>
    <xdr:ext cx="95250" cy="171450"/>
    <xdr:sp macro="" textlink="">
      <xdr:nvSpPr>
        <xdr:cNvPr id="2694" name="Text Box 17">
          <a:extLst>
            <a:ext uri="{FF2B5EF4-FFF2-40B4-BE49-F238E27FC236}">
              <a16:creationId xmlns:a16="http://schemas.microsoft.com/office/drawing/2014/main" id="{6DBE44F3-9FFC-49D0-BD66-08D5C526F81D}"/>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42</xdr:row>
      <xdr:rowOff>0</xdr:rowOff>
    </xdr:from>
    <xdr:ext cx="95250" cy="171450"/>
    <xdr:sp macro="" textlink="">
      <xdr:nvSpPr>
        <xdr:cNvPr id="2695" name="Text Box 18">
          <a:extLst>
            <a:ext uri="{FF2B5EF4-FFF2-40B4-BE49-F238E27FC236}">
              <a16:creationId xmlns:a16="http://schemas.microsoft.com/office/drawing/2014/main" id="{BEC3606C-ADBE-48E9-875A-005A3B30F688}"/>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42</xdr:row>
      <xdr:rowOff>0</xdr:rowOff>
    </xdr:from>
    <xdr:ext cx="95250" cy="171450"/>
    <xdr:sp macro="" textlink="">
      <xdr:nvSpPr>
        <xdr:cNvPr id="2696" name="Text Box 19">
          <a:extLst>
            <a:ext uri="{FF2B5EF4-FFF2-40B4-BE49-F238E27FC236}">
              <a16:creationId xmlns:a16="http://schemas.microsoft.com/office/drawing/2014/main" id="{87F5856A-058F-4CC7-90DC-BB7365549B0B}"/>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504825</xdr:rowOff>
    </xdr:from>
    <xdr:ext cx="95250" cy="444014"/>
    <xdr:sp macro="" textlink="">
      <xdr:nvSpPr>
        <xdr:cNvPr id="2697" name="Text Box 15">
          <a:extLst>
            <a:ext uri="{FF2B5EF4-FFF2-40B4-BE49-F238E27FC236}">
              <a16:creationId xmlns:a16="http://schemas.microsoft.com/office/drawing/2014/main" id="{4C3E2809-417F-4D59-A643-BA3334BB1F4A}"/>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698" name="Text Box 16">
          <a:extLst>
            <a:ext uri="{FF2B5EF4-FFF2-40B4-BE49-F238E27FC236}">
              <a16:creationId xmlns:a16="http://schemas.microsoft.com/office/drawing/2014/main" id="{AB905C9C-7258-4C96-B363-5B3E82736BE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699" name="Text Box 17">
          <a:extLst>
            <a:ext uri="{FF2B5EF4-FFF2-40B4-BE49-F238E27FC236}">
              <a16:creationId xmlns:a16="http://schemas.microsoft.com/office/drawing/2014/main" id="{90825C06-DFF9-439D-8720-9724E9CAC57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700" name="Text Box 18">
          <a:extLst>
            <a:ext uri="{FF2B5EF4-FFF2-40B4-BE49-F238E27FC236}">
              <a16:creationId xmlns:a16="http://schemas.microsoft.com/office/drawing/2014/main" id="{11FF6F19-E047-4858-8EB7-2202B20D2DE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701" name="Text Box 19">
          <a:extLst>
            <a:ext uri="{FF2B5EF4-FFF2-40B4-BE49-F238E27FC236}">
              <a16:creationId xmlns:a16="http://schemas.microsoft.com/office/drawing/2014/main" id="{F71777B8-1084-476F-A712-8678016228D3}"/>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2702" name="Text Box 16">
          <a:extLst>
            <a:ext uri="{FF2B5EF4-FFF2-40B4-BE49-F238E27FC236}">
              <a16:creationId xmlns:a16="http://schemas.microsoft.com/office/drawing/2014/main" id="{BAA0A486-B659-4B19-8340-501E321DD79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2703" name="Text Box 17">
          <a:extLst>
            <a:ext uri="{FF2B5EF4-FFF2-40B4-BE49-F238E27FC236}">
              <a16:creationId xmlns:a16="http://schemas.microsoft.com/office/drawing/2014/main" id="{E0408D2B-51FD-4C10-8CD8-AD8710E46BD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2704" name="Text Box 18">
          <a:extLst>
            <a:ext uri="{FF2B5EF4-FFF2-40B4-BE49-F238E27FC236}">
              <a16:creationId xmlns:a16="http://schemas.microsoft.com/office/drawing/2014/main" id="{7A993A80-98ED-4F15-A89A-820297EA76E1}"/>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2705" name="Text Box 16">
          <a:extLst>
            <a:ext uri="{FF2B5EF4-FFF2-40B4-BE49-F238E27FC236}">
              <a16:creationId xmlns:a16="http://schemas.microsoft.com/office/drawing/2014/main" id="{021DBD65-298B-4544-9CD2-DE2B4154D94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2706" name="Text Box 17">
          <a:extLst>
            <a:ext uri="{FF2B5EF4-FFF2-40B4-BE49-F238E27FC236}">
              <a16:creationId xmlns:a16="http://schemas.microsoft.com/office/drawing/2014/main" id="{AFA8462C-7A79-405B-807D-6EA2ACCFEAA1}"/>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2707" name="Text Box 18">
          <a:extLst>
            <a:ext uri="{FF2B5EF4-FFF2-40B4-BE49-F238E27FC236}">
              <a16:creationId xmlns:a16="http://schemas.microsoft.com/office/drawing/2014/main" id="{B8EAB939-A63E-4FCD-9953-42588E414140}"/>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2708" name="Text Box 19">
          <a:extLst>
            <a:ext uri="{FF2B5EF4-FFF2-40B4-BE49-F238E27FC236}">
              <a16:creationId xmlns:a16="http://schemas.microsoft.com/office/drawing/2014/main" id="{7B36C622-9AC1-4219-8444-CF51712DC25F}"/>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2709" name="Text Box 16">
          <a:extLst>
            <a:ext uri="{FF2B5EF4-FFF2-40B4-BE49-F238E27FC236}">
              <a16:creationId xmlns:a16="http://schemas.microsoft.com/office/drawing/2014/main" id="{B3727848-8991-4C58-A15B-4024DC3016A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2710" name="Text Box 17">
          <a:extLst>
            <a:ext uri="{FF2B5EF4-FFF2-40B4-BE49-F238E27FC236}">
              <a16:creationId xmlns:a16="http://schemas.microsoft.com/office/drawing/2014/main" id="{AEEF6393-00A6-4226-B52F-F33DC43B2E86}"/>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2711" name="Text Box 18">
          <a:extLst>
            <a:ext uri="{FF2B5EF4-FFF2-40B4-BE49-F238E27FC236}">
              <a16:creationId xmlns:a16="http://schemas.microsoft.com/office/drawing/2014/main" id="{16A1E27D-C104-4D83-9E2A-BC1E2696740B}"/>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2712" name="Text Box 19">
          <a:extLst>
            <a:ext uri="{FF2B5EF4-FFF2-40B4-BE49-F238E27FC236}">
              <a16:creationId xmlns:a16="http://schemas.microsoft.com/office/drawing/2014/main" id="{4B92C1F7-15A3-43D2-ACD4-5EA1A3B0066D}"/>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504825</xdr:rowOff>
    </xdr:from>
    <xdr:ext cx="95250" cy="456743"/>
    <xdr:sp macro="" textlink="">
      <xdr:nvSpPr>
        <xdr:cNvPr id="2713" name="Text Box 15">
          <a:extLst>
            <a:ext uri="{FF2B5EF4-FFF2-40B4-BE49-F238E27FC236}">
              <a16:creationId xmlns:a16="http://schemas.microsoft.com/office/drawing/2014/main" id="{B7A50176-BCE5-4F2D-9488-EC74E89C62AA}"/>
            </a:ext>
          </a:extLst>
        </xdr:cNvPr>
        <xdr:cNvSpPr txBox="1">
          <a:spLocks noChangeArrowheads="1"/>
        </xdr:cNvSpPr>
      </xdr:nvSpPr>
      <xdr:spPr bwMode="auto">
        <a:xfrm>
          <a:off x="4664364" y="5994111"/>
          <a:ext cx="95250" cy="456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504825</xdr:rowOff>
    </xdr:from>
    <xdr:ext cx="95250" cy="442269"/>
    <xdr:sp macro="" textlink="">
      <xdr:nvSpPr>
        <xdr:cNvPr id="2714" name="Text Box 15">
          <a:extLst>
            <a:ext uri="{FF2B5EF4-FFF2-40B4-BE49-F238E27FC236}">
              <a16:creationId xmlns:a16="http://schemas.microsoft.com/office/drawing/2014/main" id="{58B64812-3374-4A55-BBBA-F186454E92E7}"/>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38</xdr:row>
      <xdr:rowOff>504825</xdr:rowOff>
    </xdr:from>
    <xdr:ext cx="95250" cy="442269"/>
    <xdr:sp macro="" textlink="">
      <xdr:nvSpPr>
        <xdr:cNvPr id="2715" name="Text Box 15">
          <a:extLst>
            <a:ext uri="{FF2B5EF4-FFF2-40B4-BE49-F238E27FC236}">
              <a16:creationId xmlns:a16="http://schemas.microsoft.com/office/drawing/2014/main" id="{E4CA91C3-7B89-4096-BFD5-A359D080D402}"/>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504825</xdr:rowOff>
    </xdr:from>
    <xdr:ext cx="95250" cy="213632"/>
    <xdr:sp macro="" textlink="">
      <xdr:nvSpPr>
        <xdr:cNvPr id="2716" name="Text Box 15">
          <a:extLst>
            <a:ext uri="{FF2B5EF4-FFF2-40B4-BE49-F238E27FC236}">
              <a16:creationId xmlns:a16="http://schemas.microsoft.com/office/drawing/2014/main" id="{89726DA6-E092-428D-A0A5-FE12313F10D3}"/>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504825</xdr:rowOff>
    </xdr:from>
    <xdr:ext cx="95250" cy="444331"/>
    <xdr:sp macro="" textlink="">
      <xdr:nvSpPr>
        <xdr:cNvPr id="2717" name="Text Box 15">
          <a:extLst>
            <a:ext uri="{FF2B5EF4-FFF2-40B4-BE49-F238E27FC236}">
              <a16:creationId xmlns:a16="http://schemas.microsoft.com/office/drawing/2014/main" id="{B0229B05-7CE4-4A3E-958F-C1422D0C6B96}"/>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38</xdr:row>
      <xdr:rowOff>504825</xdr:rowOff>
    </xdr:from>
    <xdr:ext cx="95250" cy="213632"/>
    <xdr:sp macro="" textlink="">
      <xdr:nvSpPr>
        <xdr:cNvPr id="2718" name="Text Box 15">
          <a:extLst>
            <a:ext uri="{FF2B5EF4-FFF2-40B4-BE49-F238E27FC236}">
              <a16:creationId xmlns:a16="http://schemas.microsoft.com/office/drawing/2014/main" id="{6B163965-7868-4282-B834-57AC52D8F922}"/>
            </a:ext>
          </a:extLst>
        </xdr:cNvPr>
        <xdr:cNvSpPr txBox="1">
          <a:spLocks noChangeArrowheads="1"/>
        </xdr:cNvSpPr>
      </xdr:nvSpPr>
      <xdr:spPr bwMode="auto">
        <a:xfrm>
          <a:off x="12540961"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719" name="Text Box 16">
          <a:extLst>
            <a:ext uri="{FF2B5EF4-FFF2-40B4-BE49-F238E27FC236}">
              <a16:creationId xmlns:a16="http://schemas.microsoft.com/office/drawing/2014/main" id="{DCFD0E3F-9910-4457-9DC8-6D12CBE7930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720" name="Text Box 17">
          <a:extLst>
            <a:ext uri="{FF2B5EF4-FFF2-40B4-BE49-F238E27FC236}">
              <a16:creationId xmlns:a16="http://schemas.microsoft.com/office/drawing/2014/main" id="{9364E9B6-B696-4FB9-9365-201824DC5C4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721" name="Text Box 18">
          <a:extLst>
            <a:ext uri="{FF2B5EF4-FFF2-40B4-BE49-F238E27FC236}">
              <a16:creationId xmlns:a16="http://schemas.microsoft.com/office/drawing/2014/main" id="{06776CD8-214D-471A-BC9D-C24D514DE76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722" name="Text Box 19">
          <a:extLst>
            <a:ext uri="{FF2B5EF4-FFF2-40B4-BE49-F238E27FC236}">
              <a16:creationId xmlns:a16="http://schemas.microsoft.com/office/drawing/2014/main" id="{779F28FE-7C99-4E5C-A379-A5490F6E45A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2723" name="Text Box 16">
          <a:extLst>
            <a:ext uri="{FF2B5EF4-FFF2-40B4-BE49-F238E27FC236}">
              <a16:creationId xmlns:a16="http://schemas.microsoft.com/office/drawing/2014/main" id="{C93F5A89-7CBA-4AD1-B8BA-A8400657DC4E}"/>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2724" name="Text Box 17">
          <a:extLst>
            <a:ext uri="{FF2B5EF4-FFF2-40B4-BE49-F238E27FC236}">
              <a16:creationId xmlns:a16="http://schemas.microsoft.com/office/drawing/2014/main" id="{7C1CE767-93F3-4351-B02B-54350E653178}"/>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2725" name="Text Box 18">
          <a:extLst>
            <a:ext uri="{FF2B5EF4-FFF2-40B4-BE49-F238E27FC236}">
              <a16:creationId xmlns:a16="http://schemas.microsoft.com/office/drawing/2014/main" id="{8E97FAEF-2008-4EA6-8639-338E35E783C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2726" name="Text Box 19">
          <a:extLst>
            <a:ext uri="{FF2B5EF4-FFF2-40B4-BE49-F238E27FC236}">
              <a16:creationId xmlns:a16="http://schemas.microsoft.com/office/drawing/2014/main" id="{0CABD05E-EFAB-4307-88F4-5AB8C661A972}"/>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42</xdr:row>
      <xdr:rowOff>0</xdr:rowOff>
    </xdr:from>
    <xdr:ext cx="95250" cy="171450"/>
    <xdr:sp macro="" textlink="">
      <xdr:nvSpPr>
        <xdr:cNvPr id="2727" name="Text Box 16">
          <a:extLst>
            <a:ext uri="{FF2B5EF4-FFF2-40B4-BE49-F238E27FC236}">
              <a16:creationId xmlns:a16="http://schemas.microsoft.com/office/drawing/2014/main" id="{179D6724-3369-447F-8F3F-D302BBFC79CD}"/>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42</xdr:row>
      <xdr:rowOff>0</xdr:rowOff>
    </xdr:from>
    <xdr:ext cx="95250" cy="171450"/>
    <xdr:sp macro="" textlink="">
      <xdr:nvSpPr>
        <xdr:cNvPr id="2728" name="Text Box 17">
          <a:extLst>
            <a:ext uri="{FF2B5EF4-FFF2-40B4-BE49-F238E27FC236}">
              <a16:creationId xmlns:a16="http://schemas.microsoft.com/office/drawing/2014/main" id="{5A18391A-2DF2-420E-8C88-0D7C04D9CA24}"/>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42</xdr:row>
      <xdr:rowOff>0</xdr:rowOff>
    </xdr:from>
    <xdr:ext cx="95250" cy="171450"/>
    <xdr:sp macro="" textlink="">
      <xdr:nvSpPr>
        <xdr:cNvPr id="2729" name="Text Box 18">
          <a:extLst>
            <a:ext uri="{FF2B5EF4-FFF2-40B4-BE49-F238E27FC236}">
              <a16:creationId xmlns:a16="http://schemas.microsoft.com/office/drawing/2014/main" id="{0CB145CE-0D63-49AF-A0C1-76BD48CDD2CE}"/>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42</xdr:row>
      <xdr:rowOff>0</xdr:rowOff>
    </xdr:from>
    <xdr:ext cx="95250" cy="171450"/>
    <xdr:sp macro="" textlink="">
      <xdr:nvSpPr>
        <xdr:cNvPr id="2730" name="Text Box 19">
          <a:extLst>
            <a:ext uri="{FF2B5EF4-FFF2-40B4-BE49-F238E27FC236}">
              <a16:creationId xmlns:a16="http://schemas.microsoft.com/office/drawing/2014/main" id="{2979A023-F7E2-4C6D-A344-F49A37A14DBB}"/>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504825</xdr:rowOff>
    </xdr:from>
    <xdr:ext cx="95250" cy="444014"/>
    <xdr:sp macro="" textlink="">
      <xdr:nvSpPr>
        <xdr:cNvPr id="2731" name="Text Box 15">
          <a:extLst>
            <a:ext uri="{FF2B5EF4-FFF2-40B4-BE49-F238E27FC236}">
              <a16:creationId xmlns:a16="http://schemas.microsoft.com/office/drawing/2014/main" id="{BC4399CF-2E07-4126-805F-B6EDB3A3C615}"/>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732" name="Text Box 16">
          <a:extLst>
            <a:ext uri="{FF2B5EF4-FFF2-40B4-BE49-F238E27FC236}">
              <a16:creationId xmlns:a16="http://schemas.microsoft.com/office/drawing/2014/main" id="{E926C60A-73C0-4AE2-BE0F-D32CEC221C4E}"/>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733" name="Text Box 17">
          <a:extLst>
            <a:ext uri="{FF2B5EF4-FFF2-40B4-BE49-F238E27FC236}">
              <a16:creationId xmlns:a16="http://schemas.microsoft.com/office/drawing/2014/main" id="{2DED00CB-B383-47CC-8F22-E2260258EDC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734" name="Text Box 18">
          <a:extLst>
            <a:ext uri="{FF2B5EF4-FFF2-40B4-BE49-F238E27FC236}">
              <a16:creationId xmlns:a16="http://schemas.microsoft.com/office/drawing/2014/main" id="{E7915292-14FD-43E5-81FE-4649D0761956}"/>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735" name="Text Box 19">
          <a:extLst>
            <a:ext uri="{FF2B5EF4-FFF2-40B4-BE49-F238E27FC236}">
              <a16:creationId xmlns:a16="http://schemas.microsoft.com/office/drawing/2014/main" id="{EABD1965-7E71-4805-BBAD-D869C41BD02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40</xdr:row>
      <xdr:rowOff>504825</xdr:rowOff>
    </xdr:from>
    <xdr:ext cx="95250" cy="442269"/>
    <xdr:sp macro="" textlink="">
      <xdr:nvSpPr>
        <xdr:cNvPr id="2736" name="Text Box 15">
          <a:extLst>
            <a:ext uri="{FF2B5EF4-FFF2-40B4-BE49-F238E27FC236}">
              <a16:creationId xmlns:a16="http://schemas.microsoft.com/office/drawing/2014/main" id="{CFBF7122-7DAD-43FF-9441-AE9084AD6ECC}"/>
            </a:ext>
          </a:extLst>
        </xdr:cNvPr>
        <xdr:cNvSpPr txBox="1">
          <a:spLocks noChangeArrowheads="1"/>
        </xdr:cNvSpPr>
      </xdr:nvSpPr>
      <xdr:spPr bwMode="auto">
        <a:xfrm>
          <a:off x="12540961" y="673302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2737" name="Text Box 16">
          <a:extLst>
            <a:ext uri="{FF2B5EF4-FFF2-40B4-BE49-F238E27FC236}">
              <a16:creationId xmlns:a16="http://schemas.microsoft.com/office/drawing/2014/main" id="{397F0833-83A4-473A-911E-C6811102D15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2738" name="Text Box 17">
          <a:extLst>
            <a:ext uri="{FF2B5EF4-FFF2-40B4-BE49-F238E27FC236}">
              <a16:creationId xmlns:a16="http://schemas.microsoft.com/office/drawing/2014/main" id="{DE9C5E95-632A-4C17-9E1C-875FB588D11A}"/>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2739" name="Text Box 18">
          <a:extLst>
            <a:ext uri="{FF2B5EF4-FFF2-40B4-BE49-F238E27FC236}">
              <a16:creationId xmlns:a16="http://schemas.microsoft.com/office/drawing/2014/main" id="{8A018176-1B09-4C26-86A5-76ED844FA094}"/>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2740" name="Text Box 16">
          <a:extLst>
            <a:ext uri="{FF2B5EF4-FFF2-40B4-BE49-F238E27FC236}">
              <a16:creationId xmlns:a16="http://schemas.microsoft.com/office/drawing/2014/main" id="{79F14742-2316-49A9-B010-31BCC39A15D3}"/>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2741" name="Text Box 17">
          <a:extLst>
            <a:ext uri="{FF2B5EF4-FFF2-40B4-BE49-F238E27FC236}">
              <a16:creationId xmlns:a16="http://schemas.microsoft.com/office/drawing/2014/main" id="{E6F9E6B8-265A-4FEC-B5CA-E8B0B704EF80}"/>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2742" name="Text Box 18">
          <a:extLst>
            <a:ext uri="{FF2B5EF4-FFF2-40B4-BE49-F238E27FC236}">
              <a16:creationId xmlns:a16="http://schemas.microsoft.com/office/drawing/2014/main" id="{9EF0AE0D-FC25-4079-9F49-9AB2B13799C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2743" name="Text Box 19">
          <a:extLst>
            <a:ext uri="{FF2B5EF4-FFF2-40B4-BE49-F238E27FC236}">
              <a16:creationId xmlns:a16="http://schemas.microsoft.com/office/drawing/2014/main" id="{DE31B77C-9941-486E-8062-9A9F7F6D8680}"/>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2744" name="Text Box 16">
          <a:extLst>
            <a:ext uri="{FF2B5EF4-FFF2-40B4-BE49-F238E27FC236}">
              <a16:creationId xmlns:a16="http://schemas.microsoft.com/office/drawing/2014/main" id="{11EAB210-5871-434A-BDAA-318DA57BF0C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2745" name="Text Box 17">
          <a:extLst>
            <a:ext uri="{FF2B5EF4-FFF2-40B4-BE49-F238E27FC236}">
              <a16:creationId xmlns:a16="http://schemas.microsoft.com/office/drawing/2014/main" id="{0572CC8D-AF7E-4CFF-ACF1-8C7AAB710329}"/>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2746" name="Text Box 18">
          <a:extLst>
            <a:ext uri="{FF2B5EF4-FFF2-40B4-BE49-F238E27FC236}">
              <a16:creationId xmlns:a16="http://schemas.microsoft.com/office/drawing/2014/main" id="{558C9B18-431B-402D-AE59-29355F8876E8}"/>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42</xdr:row>
      <xdr:rowOff>170392</xdr:rowOff>
    </xdr:from>
    <xdr:ext cx="95250" cy="213632"/>
    <xdr:sp macro="" textlink="">
      <xdr:nvSpPr>
        <xdr:cNvPr id="2747" name="Text Box 15">
          <a:extLst>
            <a:ext uri="{FF2B5EF4-FFF2-40B4-BE49-F238E27FC236}">
              <a16:creationId xmlns:a16="http://schemas.microsoft.com/office/drawing/2014/main" id="{3DDB0D32-ACB1-4EF8-B115-E4ADEAB5BE04}"/>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748" name="Text Box 16">
          <a:extLst>
            <a:ext uri="{FF2B5EF4-FFF2-40B4-BE49-F238E27FC236}">
              <a16:creationId xmlns:a16="http://schemas.microsoft.com/office/drawing/2014/main" id="{C1F2A08F-D154-4B97-B567-47C6254D5DE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749" name="Text Box 17">
          <a:extLst>
            <a:ext uri="{FF2B5EF4-FFF2-40B4-BE49-F238E27FC236}">
              <a16:creationId xmlns:a16="http://schemas.microsoft.com/office/drawing/2014/main" id="{7CE92245-13ED-47B2-BCBE-3252AA8CBF2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750" name="Text Box 18">
          <a:extLst>
            <a:ext uri="{FF2B5EF4-FFF2-40B4-BE49-F238E27FC236}">
              <a16:creationId xmlns:a16="http://schemas.microsoft.com/office/drawing/2014/main" id="{E1A29A6E-0F6B-4BEE-8782-D3866151FF46}"/>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751" name="Text Box 19">
          <a:extLst>
            <a:ext uri="{FF2B5EF4-FFF2-40B4-BE49-F238E27FC236}">
              <a16:creationId xmlns:a16="http://schemas.microsoft.com/office/drawing/2014/main" id="{AA06832A-E755-4F17-81D2-811B4B4024BA}"/>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2752" name="Text Box 16">
          <a:extLst>
            <a:ext uri="{FF2B5EF4-FFF2-40B4-BE49-F238E27FC236}">
              <a16:creationId xmlns:a16="http://schemas.microsoft.com/office/drawing/2014/main" id="{4E89A8BD-E8CE-4AC8-9D1D-EE203AFC9FCA}"/>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2753" name="Text Box 17">
          <a:extLst>
            <a:ext uri="{FF2B5EF4-FFF2-40B4-BE49-F238E27FC236}">
              <a16:creationId xmlns:a16="http://schemas.microsoft.com/office/drawing/2014/main" id="{BA0DF1D9-DAF7-403E-9D80-C3A1C1208BF8}"/>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2754" name="Text Box 18">
          <a:extLst>
            <a:ext uri="{FF2B5EF4-FFF2-40B4-BE49-F238E27FC236}">
              <a16:creationId xmlns:a16="http://schemas.microsoft.com/office/drawing/2014/main" id="{9E98B76A-14CF-4034-AEF7-7681ACAC76F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2755" name="Text Box 19">
          <a:extLst>
            <a:ext uri="{FF2B5EF4-FFF2-40B4-BE49-F238E27FC236}">
              <a16:creationId xmlns:a16="http://schemas.microsoft.com/office/drawing/2014/main" id="{B2FB2A2D-048B-48DC-A7A7-31CC1FAB6B8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39</xdr:row>
      <xdr:rowOff>0</xdr:rowOff>
    </xdr:from>
    <xdr:ext cx="95250" cy="171450"/>
    <xdr:sp macro="" textlink="">
      <xdr:nvSpPr>
        <xdr:cNvPr id="2756" name="Text Box 16">
          <a:extLst>
            <a:ext uri="{FF2B5EF4-FFF2-40B4-BE49-F238E27FC236}">
              <a16:creationId xmlns:a16="http://schemas.microsoft.com/office/drawing/2014/main" id="{2087220D-22FB-4A8C-AE7E-156D655433FA}"/>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39</xdr:row>
      <xdr:rowOff>0</xdr:rowOff>
    </xdr:from>
    <xdr:ext cx="95250" cy="171450"/>
    <xdr:sp macro="" textlink="">
      <xdr:nvSpPr>
        <xdr:cNvPr id="2757" name="Text Box 17">
          <a:extLst>
            <a:ext uri="{FF2B5EF4-FFF2-40B4-BE49-F238E27FC236}">
              <a16:creationId xmlns:a16="http://schemas.microsoft.com/office/drawing/2014/main" id="{E86E229B-75A1-43B2-9552-6B75AC46E2D8}"/>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39</xdr:row>
      <xdr:rowOff>0</xdr:rowOff>
    </xdr:from>
    <xdr:ext cx="95250" cy="171450"/>
    <xdr:sp macro="" textlink="">
      <xdr:nvSpPr>
        <xdr:cNvPr id="2758" name="Text Box 18">
          <a:extLst>
            <a:ext uri="{FF2B5EF4-FFF2-40B4-BE49-F238E27FC236}">
              <a16:creationId xmlns:a16="http://schemas.microsoft.com/office/drawing/2014/main" id="{8939DE92-E1BD-4666-9981-689FE60FC018}"/>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39</xdr:row>
      <xdr:rowOff>0</xdr:rowOff>
    </xdr:from>
    <xdr:ext cx="95250" cy="171450"/>
    <xdr:sp macro="" textlink="">
      <xdr:nvSpPr>
        <xdr:cNvPr id="2759" name="Text Box 19">
          <a:extLst>
            <a:ext uri="{FF2B5EF4-FFF2-40B4-BE49-F238E27FC236}">
              <a16:creationId xmlns:a16="http://schemas.microsoft.com/office/drawing/2014/main" id="{9692BE4A-2B4C-4565-B8B9-3AC2F8D11695}"/>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504825</xdr:rowOff>
    </xdr:from>
    <xdr:ext cx="95250" cy="444014"/>
    <xdr:sp macro="" textlink="">
      <xdr:nvSpPr>
        <xdr:cNvPr id="2760" name="Text Box 15">
          <a:extLst>
            <a:ext uri="{FF2B5EF4-FFF2-40B4-BE49-F238E27FC236}">
              <a16:creationId xmlns:a16="http://schemas.microsoft.com/office/drawing/2014/main" id="{70DD5C0B-2348-4D68-8A98-DA3471E6E072}"/>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761" name="Text Box 16">
          <a:extLst>
            <a:ext uri="{FF2B5EF4-FFF2-40B4-BE49-F238E27FC236}">
              <a16:creationId xmlns:a16="http://schemas.microsoft.com/office/drawing/2014/main" id="{B98D1299-FF38-4D70-9E7D-0054FF36F97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762" name="Text Box 17">
          <a:extLst>
            <a:ext uri="{FF2B5EF4-FFF2-40B4-BE49-F238E27FC236}">
              <a16:creationId xmlns:a16="http://schemas.microsoft.com/office/drawing/2014/main" id="{3B6C27B9-A90D-4FAB-AB9F-0047B84A809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763" name="Text Box 18">
          <a:extLst>
            <a:ext uri="{FF2B5EF4-FFF2-40B4-BE49-F238E27FC236}">
              <a16:creationId xmlns:a16="http://schemas.microsoft.com/office/drawing/2014/main" id="{D505FB3A-BE23-4130-B2AB-6A8EFBB773C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0</xdr:rowOff>
    </xdr:from>
    <xdr:ext cx="95250" cy="171450"/>
    <xdr:sp macro="" textlink="">
      <xdr:nvSpPr>
        <xdr:cNvPr id="2764" name="Text Box 19">
          <a:extLst>
            <a:ext uri="{FF2B5EF4-FFF2-40B4-BE49-F238E27FC236}">
              <a16:creationId xmlns:a16="http://schemas.microsoft.com/office/drawing/2014/main" id="{C762FFA1-D2EC-4C9D-A59F-6D7F74D64D7C}"/>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2765" name="Text Box 16">
          <a:extLst>
            <a:ext uri="{FF2B5EF4-FFF2-40B4-BE49-F238E27FC236}">
              <a16:creationId xmlns:a16="http://schemas.microsoft.com/office/drawing/2014/main" id="{0564CAE7-8F80-4AB2-92B5-2C82A5D2980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0</xdr:rowOff>
    </xdr:from>
    <xdr:ext cx="95250" cy="171450"/>
    <xdr:sp macro="" textlink="">
      <xdr:nvSpPr>
        <xdr:cNvPr id="2766" name="Text Box 17">
          <a:extLst>
            <a:ext uri="{FF2B5EF4-FFF2-40B4-BE49-F238E27FC236}">
              <a16:creationId xmlns:a16="http://schemas.microsoft.com/office/drawing/2014/main" id="{E42CD800-75DD-420B-AD4B-FA5D96D8DCB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1020762</xdr:colOff>
      <xdr:row>42</xdr:row>
      <xdr:rowOff>15875</xdr:rowOff>
    </xdr:from>
    <xdr:ext cx="95250" cy="171450"/>
    <xdr:sp macro="" textlink="">
      <xdr:nvSpPr>
        <xdr:cNvPr id="2767" name="Text Box 18">
          <a:extLst>
            <a:ext uri="{FF2B5EF4-FFF2-40B4-BE49-F238E27FC236}">
              <a16:creationId xmlns:a16="http://schemas.microsoft.com/office/drawing/2014/main" id="{62F335A8-DE6C-4305-A16C-CE511E7F4D4E}"/>
            </a:ext>
          </a:extLst>
        </xdr:cNvPr>
        <xdr:cNvSpPr txBox="1">
          <a:spLocks noChangeArrowheads="1"/>
        </xdr:cNvSpPr>
      </xdr:nvSpPr>
      <xdr:spPr bwMode="auto">
        <a:xfrm>
          <a:off x="12485398" y="711633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2768" name="Text Box 16">
          <a:extLst>
            <a:ext uri="{FF2B5EF4-FFF2-40B4-BE49-F238E27FC236}">
              <a16:creationId xmlns:a16="http://schemas.microsoft.com/office/drawing/2014/main" id="{7E36769B-0180-4B08-AB32-58802DD1C9DF}"/>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2769" name="Text Box 17">
          <a:extLst>
            <a:ext uri="{FF2B5EF4-FFF2-40B4-BE49-F238E27FC236}">
              <a16:creationId xmlns:a16="http://schemas.microsoft.com/office/drawing/2014/main" id="{D6FF7CCC-48C8-4AA7-ABD8-95D0F4E1AC5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2770" name="Text Box 18">
          <a:extLst>
            <a:ext uri="{FF2B5EF4-FFF2-40B4-BE49-F238E27FC236}">
              <a16:creationId xmlns:a16="http://schemas.microsoft.com/office/drawing/2014/main" id="{6995809B-C568-44F2-B924-BDCB12DCD08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2771" name="Text Box 19">
          <a:extLst>
            <a:ext uri="{FF2B5EF4-FFF2-40B4-BE49-F238E27FC236}">
              <a16:creationId xmlns:a16="http://schemas.microsoft.com/office/drawing/2014/main" id="{977B2DB1-253F-4EFD-9C27-8816B6EB8586}"/>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42</xdr:row>
      <xdr:rowOff>0</xdr:rowOff>
    </xdr:from>
    <xdr:ext cx="95250" cy="171450"/>
    <xdr:sp macro="" textlink="">
      <xdr:nvSpPr>
        <xdr:cNvPr id="2772" name="Text Box 16">
          <a:extLst>
            <a:ext uri="{FF2B5EF4-FFF2-40B4-BE49-F238E27FC236}">
              <a16:creationId xmlns:a16="http://schemas.microsoft.com/office/drawing/2014/main" id="{744ADC8A-FD11-4418-A9A0-6F5656A74731}"/>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42</xdr:row>
      <xdr:rowOff>170392</xdr:rowOff>
    </xdr:from>
    <xdr:ext cx="95250" cy="213632"/>
    <xdr:sp macro="" textlink="">
      <xdr:nvSpPr>
        <xdr:cNvPr id="2773" name="Text Box 15">
          <a:extLst>
            <a:ext uri="{FF2B5EF4-FFF2-40B4-BE49-F238E27FC236}">
              <a16:creationId xmlns:a16="http://schemas.microsoft.com/office/drawing/2014/main" id="{DA6241DC-DB71-4714-875B-8540D4F908E1}"/>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504825</xdr:rowOff>
    </xdr:from>
    <xdr:ext cx="95250" cy="448496"/>
    <xdr:sp macro="" textlink="">
      <xdr:nvSpPr>
        <xdr:cNvPr id="2774" name="Text Box 15">
          <a:extLst>
            <a:ext uri="{FF2B5EF4-FFF2-40B4-BE49-F238E27FC236}">
              <a16:creationId xmlns:a16="http://schemas.microsoft.com/office/drawing/2014/main" id="{B71684B8-C1A0-438E-93FB-B06BFB18272F}"/>
            </a:ext>
          </a:extLst>
        </xdr:cNvPr>
        <xdr:cNvSpPr txBox="1">
          <a:spLocks noChangeArrowheads="1"/>
        </xdr:cNvSpPr>
      </xdr:nvSpPr>
      <xdr:spPr bwMode="auto">
        <a:xfrm>
          <a:off x="4664364" y="5994111"/>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504825</xdr:rowOff>
    </xdr:from>
    <xdr:ext cx="95250" cy="442269"/>
    <xdr:sp macro="" textlink="">
      <xdr:nvSpPr>
        <xdr:cNvPr id="2775" name="Text Box 15">
          <a:extLst>
            <a:ext uri="{FF2B5EF4-FFF2-40B4-BE49-F238E27FC236}">
              <a16:creationId xmlns:a16="http://schemas.microsoft.com/office/drawing/2014/main" id="{1F25F833-F0E8-48ED-AA3D-5E32E2C32341}"/>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42</xdr:row>
      <xdr:rowOff>504825</xdr:rowOff>
    </xdr:from>
    <xdr:ext cx="95250" cy="442269"/>
    <xdr:sp macro="" textlink="">
      <xdr:nvSpPr>
        <xdr:cNvPr id="2776" name="Text Box 15">
          <a:extLst>
            <a:ext uri="{FF2B5EF4-FFF2-40B4-BE49-F238E27FC236}">
              <a16:creationId xmlns:a16="http://schemas.microsoft.com/office/drawing/2014/main" id="{310A7F38-DD00-4A1B-A630-CC123A2F8073}"/>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504825</xdr:rowOff>
    </xdr:from>
    <xdr:ext cx="95250" cy="213632"/>
    <xdr:sp macro="" textlink="">
      <xdr:nvSpPr>
        <xdr:cNvPr id="2777" name="Text Box 15">
          <a:extLst>
            <a:ext uri="{FF2B5EF4-FFF2-40B4-BE49-F238E27FC236}">
              <a16:creationId xmlns:a16="http://schemas.microsoft.com/office/drawing/2014/main" id="{0FB69D71-2747-4F48-9AA7-55E0506200CD}"/>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504825</xdr:rowOff>
    </xdr:from>
    <xdr:ext cx="95250" cy="444331"/>
    <xdr:sp macro="" textlink="">
      <xdr:nvSpPr>
        <xdr:cNvPr id="2778" name="Text Box 15">
          <a:extLst>
            <a:ext uri="{FF2B5EF4-FFF2-40B4-BE49-F238E27FC236}">
              <a16:creationId xmlns:a16="http://schemas.microsoft.com/office/drawing/2014/main" id="{517C63EA-0295-4B64-9171-2C63EFC0A5E9}"/>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42</xdr:row>
      <xdr:rowOff>170392</xdr:rowOff>
    </xdr:from>
    <xdr:ext cx="95250" cy="213632"/>
    <xdr:sp macro="" textlink="">
      <xdr:nvSpPr>
        <xdr:cNvPr id="2779" name="Text Box 15">
          <a:extLst>
            <a:ext uri="{FF2B5EF4-FFF2-40B4-BE49-F238E27FC236}">
              <a16:creationId xmlns:a16="http://schemas.microsoft.com/office/drawing/2014/main" id="{5A313F17-D1FD-44C1-B18F-58D62C2D1D9D}"/>
            </a:ext>
          </a:extLst>
        </xdr:cNvPr>
        <xdr:cNvSpPr txBox="1">
          <a:spLocks noChangeArrowheads="1"/>
        </xdr:cNvSpPr>
      </xdr:nvSpPr>
      <xdr:spPr bwMode="auto">
        <a:xfrm>
          <a:off x="12578484" y="579302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780" name="Text Box 16">
          <a:extLst>
            <a:ext uri="{FF2B5EF4-FFF2-40B4-BE49-F238E27FC236}">
              <a16:creationId xmlns:a16="http://schemas.microsoft.com/office/drawing/2014/main" id="{4B8F285F-B70A-4E73-BED4-A04E9C3AD6BE}"/>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781" name="Text Box 17">
          <a:extLst>
            <a:ext uri="{FF2B5EF4-FFF2-40B4-BE49-F238E27FC236}">
              <a16:creationId xmlns:a16="http://schemas.microsoft.com/office/drawing/2014/main" id="{AAE73DD7-D378-4157-81E1-9AF3770E4C9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782" name="Text Box 18">
          <a:extLst>
            <a:ext uri="{FF2B5EF4-FFF2-40B4-BE49-F238E27FC236}">
              <a16:creationId xmlns:a16="http://schemas.microsoft.com/office/drawing/2014/main" id="{BF29F94C-AA33-4B63-8E06-ADD40F383BF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783" name="Text Box 19">
          <a:extLst>
            <a:ext uri="{FF2B5EF4-FFF2-40B4-BE49-F238E27FC236}">
              <a16:creationId xmlns:a16="http://schemas.microsoft.com/office/drawing/2014/main" id="{24127D01-D534-44E2-83A4-0D6E591F4B3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2784" name="Text Box 16">
          <a:extLst>
            <a:ext uri="{FF2B5EF4-FFF2-40B4-BE49-F238E27FC236}">
              <a16:creationId xmlns:a16="http://schemas.microsoft.com/office/drawing/2014/main" id="{85732863-E4C7-41C1-BFAE-176F74D0326C}"/>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2785" name="Text Box 17">
          <a:extLst>
            <a:ext uri="{FF2B5EF4-FFF2-40B4-BE49-F238E27FC236}">
              <a16:creationId xmlns:a16="http://schemas.microsoft.com/office/drawing/2014/main" id="{72A546AC-3014-418E-9881-CDADD61803EC}"/>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2786" name="Text Box 18">
          <a:extLst>
            <a:ext uri="{FF2B5EF4-FFF2-40B4-BE49-F238E27FC236}">
              <a16:creationId xmlns:a16="http://schemas.microsoft.com/office/drawing/2014/main" id="{F083041F-DE9C-44C9-A1D5-DA9277B9C1DC}"/>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2787" name="Text Box 19">
          <a:extLst>
            <a:ext uri="{FF2B5EF4-FFF2-40B4-BE49-F238E27FC236}">
              <a16:creationId xmlns:a16="http://schemas.microsoft.com/office/drawing/2014/main" id="{7C53BA28-EC24-4478-89D7-93D85E49EF8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46</xdr:row>
      <xdr:rowOff>0</xdr:rowOff>
    </xdr:from>
    <xdr:ext cx="95250" cy="171450"/>
    <xdr:sp macro="" textlink="">
      <xdr:nvSpPr>
        <xdr:cNvPr id="2788" name="Text Box 16">
          <a:extLst>
            <a:ext uri="{FF2B5EF4-FFF2-40B4-BE49-F238E27FC236}">
              <a16:creationId xmlns:a16="http://schemas.microsoft.com/office/drawing/2014/main" id="{2D84B712-5062-42DB-84C2-F5D603779FF0}"/>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46</xdr:row>
      <xdr:rowOff>0</xdr:rowOff>
    </xdr:from>
    <xdr:ext cx="95250" cy="171450"/>
    <xdr:sp macro="" textlink="">
      <xdr:nvSpPr>
        <xdr:cNvPr id="2789" name="Text Box 17">
          <a:extLst>
            <a:ext uri="{FF2B5EF4-FFF2-40B4-BE49-F238E27FC236}">
              <a16:creationId xmlns:a16="http://schemas.microsoft.com/office/drawing/2014/main" id="{09411808-584F-4CC2-BEED-F8F44FF2F811}"/>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46</xdr:row>
      <xdr:rowOff>0</xdr:rowOff>
    </xdr:from>
    <xdr:ext cx="95250" cy="171450"/>
    <xdr:sp macro="" textlink="">
      <xdr:nvSpPr>
        <xdr:cNvPr id="2790" name="Text Box 18">
          <a:extLst>
            <a:ext uri="{FF2B5EF4-FFF2-40B4-BE49-F238E27FC236}">
              <a16:creationId xmlns:a16="http://schemas.microsoft.com/office/drawing/2014/main" id="{6426E4C1-4FC0-4BF1-A14F-D8A4CBC29AA8}"/>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46</xdr:row>
      <xdr:rowOff>0</xdr:rowOff>
    </xdr:from>
    <xdr:ext cx="95250" cy="171450"/>
    <xdr:sp macro="" textlink="">
      <xdr:nvSpPr>
        <xdr:cNvPr id="2791" name="Text Box 19">
          <a:extLst>
            <a:ext uri="{FF2B5EF4-FFF2-40B4-BE49-F238E27FC236}">
              <a16:creationId xmlns:a16="http://schemas.microsoft.com/office/drawing/2014/main" id="{67539081-EA85-4DBD-965E-E13864CFC66E}"/>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xdr:row>
      <xdr:rowOff>504825</xdr:rowOff>
    </xdr:from>
    <xdr:ext cx="95250" cy="444014"/>
    <xdr:sp macro="" textlink="">
      <xdr:nvSpPr>
        <xdr:cNvPr id="2792" name="Text Box 15">
          <a:extLst>
            <a:ext uri="{FF2B5EF4-FFF2-40B4-BE49-F238E27FC236}">
              <a16:creationId xmlns:a16="http://schemas.microsoft.com/office/drawing/2014/main" id="{F8011CBA-A7E6-4F68-83CF-176196CCD36D}"/>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793" name="Text Box 16">
          <a:extLst>
            <a:ext uri="{FF2B5EF4-FFF2-40B4-BE49-F238E27FC236}">
              <a16:creationId xmlns:a16="http://schemas.microsoft.com/office/drawing/2014/main" id="{42D0E925-BC46-45CB-A096-5DB68DCAD85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794" name="Text Box 17">
          <a:extLst>
            <a:ext uri="{FF2B5EF4-FFF2-40B4-BE49-F238E27FC236}">
              <a16:creationId xmlns:a16="http://schemas.microsoft.com/office/drawing/2014/main" id="{05E2F152-61B4-435F-B1D1-10921321CFAC}"/>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795" name="Text Box 18">
          <a:extLst>
            <a:ext uri="{FF2B5EF4-FFF2-40B4-BE49-F238E27FC236}">
              <a16:creationId xmlns:a16="http://schemas.microsoft.com/office/drawing/2014/main" id="{4E54D32F-ADC5-4CB0-A38D-A7D51A137FD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796" name="Text Box 19">
          <a:extLst>
            <a:ext uri="{FF2B5EF4-FFF2-40B4-BE49-F238E27FC236}">
              <a16:creationId xmlns:a16="http://schemas.microsoft.com/office/drawing/2014/main" id="{A9B05BC7-3D70-4502-BBBE-C97A367C5D0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2797" name="Text Box 16">
          <a:extLst>
            <a:ext uri="{FF2B5EF4-FFF2-40B4-BE49-F238E27FC236}">
              <a16:creationId xmlns:a16="http://schemas.microsoft.com/office/drawing/2014/main" id="{58C8B268-3E72-4F5B-84C8-52BD9CDB7A97}"/>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2798" name="Text Box 17">
          <a:extLst>
            <a:ext uri="{FF2B5EF4-FFF2-40B4-BE49-F238E27FC236}">
              <a16:creationId xmlns:a16="http://schemas.microsoft.com/office/drawing/2014/main" id="{823EC8AB-6FCE-48C3-B9BB-38EC274F5832}"/>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2799" name="Text Box 18">
          <a:extLst>
            <a:ext uri="{FF2B5EF4-FFF2-40B4-BE49-F238E27FC236}">
              <a16:creationId xmlns:a16="http://schemas.microsoft.com/office/drawing/2014/main" id="{B84A8924-DCFF-4B5B-8E33-18A0222A2CB2}"/>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2800" name="Text Box 16">
          <a:extLst>
            <a:ext uri="{FF2B5EF4-FFF2-40B4-BE49-F238E27FC236}">
              <a16:creationId xmlns:a16="http://schemas.microsoft.com/office/drawing/2014/main" id="{EA700D8D-604D-4B30-B45F-DBFBC47B4F1F}"/>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2801" name="Text Box 17">
          <a:extLst>
            <a:ext uri="{FF2B5EF4-FFF2-40B4-BE49-F238E27FC236}">
              <a16:creationId xmlns:a16="http://schemas.microsoft.com/office/drawing/2014/main" id="{CD356793-379D-4B01-AB82-198E30F0DA83}"/>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2802" name="Text Box 18">
          <a:extLst>
            <a:ext uri="{FF2B5EF4-FFF2-40B4-BE49-F238E27FC236}">
              <a16:creationId xmlns:a16="http://schemas.microsoft.com/office/drawing/2014/main" id="{FC810D8F-0B9F-457A-BCEF-BA907C592C1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2803" name="Text Box 19">
          <a:extLst>
            <a:ext uri="{FF2B5EF4-FFF2-40B4-BE49-F238E27FC236}">
              <a16:creationId xmlns:a16="http://schemas.microsoft.com/office/drawing/2014/main" id="{D1E4DC2B-6294-46B1-BEEC-94948B5B814C}"/>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2804" name="Text Box 16">
          <a:extLst>
            <a:ext uri="{FF2B5EF4-FFF2-40B4-BE49-F238E27FC236}">
              <a16:creationId xmlns:a16="http://schemas.microsoft.com/office/drawing/2014/main" id="{567C5A12-6B8D-4224-AFB9-02A519B2B7FB}"/>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2805" name="Text Box 17">
          <a:extLst>
            <a:ext uri="{FF2B5EF4-FFF2-40B4-BE49-F238E27FC236}">
              <a16:creationId xmlns:a16="http://schemas.microsoft.com/office/drawing/2014/main" id="{0C4FEC1E-F7A1-4D70-BF23-7A4FA6D6BE18}"/>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2806" name="Text Box 18">
          <a:extLst>
            <a:ext uri="{FF2B5EF4-FFF2-40B4-BE49-F238E27FC236}">
              <a16:creationId xmlns:a16="http://schemas.microsoft.com/office/drawing/2014/main" id="{E81E92A4-E4A2-434C-BAC2-6DE9C428EC9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2807" name="Text Box 19">
          <a:extLst>
            <a:ext uri="{FF2B5EF4-FFF2-40B4-BE49-F238E27FC236}">
              <a16:creationId xmlns:a16="http://schemas.microsoft.com/office/drawing/2014/main" id="{B2D277C5-8825-4E1F-9BAA-624CE64B4DD0}"/>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504825</xdr:rowOff>
    </xdr:from>
    <xdr:ext cx="95250" cy="456743"/>
    <xdr:sp macro="" textlink="">
      <xdr:nvSpPr>
        <xdr:cNvPr id="2808" name="Text Box 15">
          <a:extLst>
            <a:ext uri="{FF2B5EF4-FFF2-40B4-BE49-F238E27FC236}">
              <a16:creationId xmlns:a16="http://schemas.microsoft.com/office/drawing/2014/main" id="{AD7FFCE6-9D99-4DE4-A104-B1B331E20486}"/>
            </a:ext>
          </a:extLst>
        </xdr:cNvPr>
        <xdr:cNvSpPr txBox="1">
          <a:spLocks noChangeArrowheads="1"/>
        </xdr:cNvSpPr>
      </xdr:nvSpPr>
      <xdr:spPr bwMode="auto">
        <a:xfrm>
          <a:off x="4664364" y="5994111"/>
          <a:ext cx="95250" cy="456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504825</xdr:rowOff>
    </xdr:from>
    <xdr:ext cx="95250" cy="442269"/>
    <xdr:sp macro="" textlink="">
      <xdr:nvSpPr>
        <xdr:cNvPr id="2809" name="Text Box 15">
          <a:extLst>
            <a:ext uri="{FF2B5EF4-FFF2-40B4-BE49-F238E27FC236}">
              <a16:creationId xmlns:a16="http://schemas.microsoft.com/office/drawing/2014/main" id="{002CFAFA-2329-430A-A6D8-536569D997FB}"/>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42</xdr:row>
      <xdr:rowOff>504825</xdr:rowOff>
    </xdr:from>
    <xdr:ext cx="95250" cy="442269"/>
    <xdr:sp macro="" textlink="">
      <xdr:nvSpPr>
        <xdr:cNvPr id="2810" name="Text Box 15">
          <a:extLst>
            <a:ext uri="{FF2B5EF4-FFF2-40B4-BE49-F238E27FC236}">
              <a16:creationId xmlns:a16="http://schemas.microsoft.com/office/drawing/2014/main" id="{47136320-8EF1-4190-B429-4990FA3011DC}"/>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504825</xdr:rowOff>
    </xdr:from>
    <xdr:ext cx="95250" cy="213632"/>
    <xdr:sp macro="" textlink="">
      <xdr:nvSpPr>
        <xdr:cNvPr id="2811" name="Text Box 15">
          <a:extLst>
            <a:ext uri="{FF2B5EF4-FFF2-40B4-BE49-F238E27FC236}">
              <a16:creationId xmlns:a16="http://schemas.microsoft.com/office/drawing/2014/main" id="{65A44950-1162-4AD1-A1CA-A7C2395C8EF9}"/>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xdr:row>
      <xdr:rowOff>504825</xdr:rowOff>
    </xdr:from>
    <xdr:ext cx="95250" cy="444331"/>
    <xdr:sp macro="" textlink="">
      <xdr:nvSpPr>
        <xdr:cNvPr id="2812" name="Text Box 15">
          <a:extLst>
            <a:ext uri="{FF2B5EF4-FFF2-40B4-BE49-F238E27FC236}">
              <a16:creationId xmlns:a16="http://schemas.microsoft.com/office/drawing/2014/main" id="{DD1AD90E-FC8B-476B-B564-4FCE63446CDF}"/>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42</xdr:row>
      <xdr:rowOff>504825</xdr:rowOff>
    </xdr:from>
    <xdr:ext cx="95250" cy="213632"/>
    <xdr:sp macro="" textlink="">
      <xdr:nvSpPr>
        <xdr:cNvPr id="2813" name="Text Box 15">
          <a:extLst>
            <a:ext uri="{FF2B5EF4-FFF2-40B4-BE49-F238E27FC236}">
              <a16:creationId xmlns:a16="http://schemas.microsoft.com/office/drawing/2014/main" id="{599B8BDC-62C0-49C8-BEF4-DC29A4DA7EA7}"/>
            </a:ext>
          </a:extLst>
        </xdr:cNvPr>
        <xdr:cNvSpPr txBox="1">
          <a:spLocks noChangeArrowheads="1"/>
        </xdr:cNvSpPr>
      </xdr:nvSpPr>
      <xdr:spPr bwMode="auto">
        <a:xfrm>
          <a:off x="12540961"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814" name="Text Box 16">
          <a:extLst>
            <a:ext uri="{FF2B5EF4-FFF2-40B4-BE49-F238E27FC236}">
              <a16:creationId xmlns:a16="http://schemas.microsoft.com/office/drawing/2014/main" id="{3AF0EBD9-5D6E-40A1-9E74-AAD7F805B6D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815" name="Text Box 17">
          <a:extLst>
            <a:ext uri="{FF2B5EF4-FFF2-40B4-BE49-F238E27FC236}">
              <a16:creationId xmlns:a16="http://schemas.microsoft.com/office/drawing/2014/main" id="{93F75A0C-84C5-4B59-A0E4-5D408327C99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816" name="Text Box 18">
          <a:extLst>
            <a:ext uri="{FF2B5EF4-FFF2-40B4-BE49-F238E27FC236}">
              <a16:creationId xmlns:a16="http://schemas.microsoft.com/office/drawing/2014/main" id="{5D98FF1B-34D6-41D2-B341-27993609441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817" name="Text Box 19">
          <a:extLst>
            <a:ext uri="{FF2B5EF4-FFF2-40B4-BE49-F238E27FC236}">
              <a16:creationId xmlns:a16="http://schemas.microsoft.com/office/drawing/2014/main" id="{153CEADB-C5DC-48D5-BB2E-FD15392ADCB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2818" name="Text Box 16">
          <a:extLst>
            <a:ext uri="{FF2B5EF4-FFF2-40B4-BE49-F238E27FC236}">
              <a16:creationId xmlns:a16="http://schemas.microsoft.com/office/drawing/2014/main" id="{491EE480-249F-4C59-99A0-919F44700378}"/>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2819" name="Text Box 17">
          <a:extLst>
            <a:ext uri="{FF2B5EF4-FFF2-40B4-BE49-F238E27FC236}">
              <a16:creationId xmlns:a16="http://schemas.microsoft.com/office/drawing/2014/main" id="{D486C07E-C10F-4AFD-9B6A-1E75381E2B71}"/>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2820" name="Text Box 18">
          <a:extLst>
            <a:ext uri="{FF2B5EF4-FFF2-40B4-BE49-F238E27FC236}">
              <a16:creationId xmlns:a16="http://schemas.microsoft.com/office/drawing/2014/main" id="{F41162CE-314E-40C7-80E9-291C8126E284}"/>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2821" name="Text Box 19">
          <a:extLst>
            <a:ext uri="{FF2B5EF4-FFF2-40B4-BE49-F238E27FC236}">
              <a16:creationId xmlns:a16="http://schemas.microsoft.com/office/drawing/2014/main" id="{D884D22F-49CA-489A-9802-E097A504C04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46</xdr:row>
      <xdr:rowOff>0</xdr:rowOff>
    </xdr:from>
    <xdr:ext cx="95250" cy="171450"/>
    <xdr:sp macro="" textlink="">
      <xdr:nvSpPr>
        <xdr:cNvPr id="2822" name="Text Box 16">
          <a:extLst>
            <a:ext uri="{FF2B5EF4-FFF2-40B4-BE49-F238E27FC236}">
              <a16:creationId xmlns:a16="http://schemas.microsoft.com/office/drawing/2014/main" id="{B19A58AC-8B8B-4450-99D0-B730A4C42185}"/>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46</xdr:row>
      <xdr:rowOff>0</xdr:rowOff>
    </xdr:from>
    <xdr:ext cx="95250" cy="171450"/>
    <xdr:sp macro="" textlink="">
      <xdr:nvSpPr>
        <xdr:cNvPr id="2823" name="Text Box 17">
          <a:extLst>
            <a:ext uri="{FF2B5EF4-FFF2-40B4-BE49-F238E27FC236}">
              <a16:creationId xmlns:a16="http://schemas.microsoft.com/office/drawing/2014/main" id="{AC03FD42-B211-4316-AB5D-B0632E01AEC3}"/>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46</xdr:row>
      <xdr:rowOff>0</xdr:rowOff>
    </xdr:from>
    <xdr:ext cx="95250" cy="171450"/>
    <xdr:sp macro="" textlink="">
      <xdr:nvSpPr>
        <xdr:cNvPr id="2824" name="Text Box 18">
          <a:extLst>
            <a:ext uri="{FF2B5EF4-FFF2-40B4-BE49-F238E27FC236}">
              <a16:creationId xmlns:a16="http://schemas.microsoft.com/office/drawing/2014/main" id="{4D9858AD-C340-4329-93A2-022F9256E3F2}"/>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46</xdr:row>
      <xdr:rowOff>0</xdr:rowOff>
    </xdr:from>
    <xdr:ext cx="95250" cy="171450"/>
    <xdr:sp macro="" textlink="">
      <xdr:nvSpPr>
        <xdr:cNvPr id="2825" name="Text Box 19">
          <a:extLst>
            <a:ext uri="{FF2B5EF4-FFF2-40B4-BE49-F238E27FC236}">
              <a16:creationId xmlns:a16="http://schemas.microsoft.com/office/drawing/2014/main" id="{C4CA7200-1B61-4462-933D-CD1621936192}"/>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xdr:row>
      <xdr:rowOff>504825</xdr:rowOff>
    </xdr:from>
    <xdr:ext cx="95250" cy="444014"/>
    <xdr:sp macro="" textlink="">
      <xdr:nvSpPr>
        <xdr:cNvPr id="2826" name="Text Box 15">
          <a:extLst>
            <a:ext uri="{FF2B5EF4-FFF2-40B4-BE49-F238E27FC236}">
              <a16:creationId xmlns:a16="http://schemas.microsoft.com/office/drawing/2014/main" id="{56480626-D716-4D88-BD57-ACFE22366324}"/>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827" name="Text Box 16">
          <a:extLst>
            <a:ext uri="{FF2B5EF4-FFF2-40B4-BE49-F238E27FC236}">
              <a16:creationId xmlns:a16="http://schemas.microsoft.com/office/drawing/2014/main" id="{A5A56C07-FF21-4E1D-9451-2D86C8D4172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828" name="Text Box 17">
          <a:extLst>
            <a:ext uri="{FF2B5EF4-FFF2-40B4-BE49-F238E27FC236}">
              <a16:creationId xmlns:a16="http://schemas.microsoft.com/office/drawing/2014/main" id="{367F0471-6037-48D3-B836-BE243D19463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829" name="Text Box 18">
          <a:extLst>
            <a:ext uri="{FF2B5EF4-FFF2-40B4-BE49-F238E27FC236}">
              <a16:creationId xmlns:a16="http://schemas.microsoft.com/office/drawing/2014/main" id="{FB648CAE-163D-45EE-862B-61170EA765D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830" name="Text Box 19">
          <a:extLst>
            <a:ext uri="{FF2B5EF4-FFF2-40B4-BE49-F238E27FC236}">
              <a16:creationId xmlns:a16="http://schemas.microsoft.com/office/drawing/2014/main" id="{A93E09D1-6352-4075-BB9D-C80D8E4477E6}"/>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44</xdr:row>
      <xdr:rowOff>504825</xdr:rowOff>
    </xdr:from>
    <xdr:ext cx="95250" cy="442269"/>
    <xdr:sp macro="" textlink="">
      <xdr:nvSpPr>
        <xdr:cNvPr id="2831" name="Text Box 15">
          <a:extLst>
            <a:ext uri="{FF2B5EF4-FFF2-40B4-BE49-F238E27FC236}">
              <a16:creationId xmlns:a16="http://schemas.microsoft.com/office/drawing/2014/main" id="{F2FA7A70-EEBF-4E04-A377-7C54F745E94E}"/>
            </a:ext>
          </a:extLst>
        </xdr:cNvPr>
        <xdr:cNvSpPr txBox="1">
          <a:spLocks noChangeArrowheads="1"/>
        </xdr:cNvSpPr>
      </xdr:nvSpPr>
      <xdr:spPr bwMode="auto">
        <a:xfrm>
          <a:off x="12540961" y="673302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2832" name="Text Box 16">
          <a:extLst>
            <a:ext uri="{FF2B5EF4-FFF2-40B4-BE49-F238E27FC236}">
              <a16:creationId xmlns:a16="http://schemas.microsoft.com/office/drawing/2014/main" id="{F098900C-F7E3-4A05-B380-50F6C35D780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2833" name="Text Box 17">
          <a:extLst>
            <a:ext uri="{FF2B5EF4-FFF2-40B4-BE49-F238E27FC236}">
              <a16:creationId xmlns:a16="http://schemas.microsoft.com/office/drawing/2014/main" id="{C7265244-8945-4CA3-BAC8-A3313FAECA3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2834" name="Text Box 18">
          <a:extLst>
            <a:ext uri="{FF2B5EF4-FFF2-40B4-BE49-F238E27FC236}">
              <a16:creationId xmlns:a16="http://schemas.microsoft.com/office/drawing/2014/main" id="{5CE46923-DD54-45DB-891C-A6A37C9C3457}"/>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2835" name="Text Box 16">
          <a:extLst>
            <a:ext uri="{FF2B5EF4-FFF2-40B4-BE49-F238E27FC236}">
              <a16:creationId xmlns:a16="http://schemas.microsoft.com/office/drawing/2014/main" id="{979D00C5-B3F0-43FB-80E3-A0D9ACE09BA5}"/>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2836" name="Text Box 17">
          <a:extLst>
            <a:ext uri="{FF2B5EF4-FFF2-40B4-BE49-F238E27FC236}">
              <a16:creationId xmlns:a16="http://schemas.microsoft.com/office/drawing/2014/main" id="{E96B9E07-2E50-441B-B070-483168642D41}"/>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2837" name="Text Box 18">
          <a:extLst>
            <a:ext uri="{FF2B5EF4-FFF2-40B4-BE49-F238E27FC236}">
              <a16:creationId xmlns:a16="http://schemas.microsoft.com/office/drawing/2014/main" id="{65F7ECA6-5003-4B58-8F6F-2C659FA786E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2838" name="Text Box 19">
          <a:extLst>
            <a:ext uri="{FF2B5EF4-FFF2-40B4-BE49-F238E27FC236}">
              <a16:creationId xmlns:a16="http://schemas.microsoft.com/office/drawing/2014/main" id="{4BA17647-44D7-40F7-B3D3-978E8DECF993}"/>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2839" name="Text Box 16">
          <a:extLst>
            <a:ext uri="{FF2B5EF4-FFF2-40B4-BE49-F238E27FC236}">
              <a16:creationId xmlns:a16="http://schemas.microsoft.com/office/drawing/2014/main" id="{A50A6B9B-FF86-48E7-9A99-C4A9272B7C8C}"/>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2840" name="Text Box 17">
          <a:extLst>
            <a:ext uri="{FF2B5EF4-FFF2-40B4-BE49-F238E27FC236}">
              <a16:creationId xmlns:a16="http://schemas.microsoft.com/office/drawing/2014/main" id="{1A449208-272D-48C0-ABBA-6221D2EE762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2841" name="Text Box 18">
          <a:extLst>
            <a:ext uri="{FF2B5EF4-FFF2-40B4-BE49-F238E27FC236}">
              <a16:creationId xmlns:a16="http://schemas.microsoft.com/office/drawing/2014/main" id="{3EEACE26-C85A-4D22-BF31-31BDF60C3E9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46</xdr:row>
      <xdr:rowOff>170392</xdr:rowOff>
    </xdr:from>
    <xdr:ext cx="95250" cy="213632"/>
    <xdr:sp macro="" textlink="">
      <xdr:nvSpPr>
        <xdr:cNvPr id="2842" name="Text Box 15">
          <a:extLst>
            <a:ext uri="{FF2B5EF4-FFF2-40B4-BE49-F238E27FC236}">
              <a16:creationId xmlns:a16="http://schemas.microsoft.com/office/drawing/2014/main" id="{AEB3F171-C214-4AFC-BDB0-FE2D2B0B0FD9}"/>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843" name="Text Box 16">
          <a:extLst>
            <a:ext uri="{FF2B5EF4-FFF2-40B4-BE49-F238E27FC236}">
              <a16:creationId xmlns:a16="http://schemas.microsoft.com/office/drawing/2014/main" id="{5FB2B342-4A1B-4047-8BFE-2167CF79BE76}"/>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844" name="Text Box 17">
          <a:extLst>
            <a:ext uri="{FF2B5EF4-FFF2-40B4-BE49-F238E27FC236}">
              <a16:creationId xmlns:a16="http://schemas.microsoft.com/office/drawing/2014/main" id="{4BCDF5A3-56E9-4397-8C0F-95752003E38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845" name="Text Box 18">
          <a:extLst>
            <a:ext uri="{FF2B5EF4-FFF2-40B4-BE49-F238E27FC236}">
              <a16:creationId xmlns:a16="http://schemas.microsoft.com/office/drawing/2014/main" id="{3E5BB214-7905-4715-88E9-C92E1679C4D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846" name="Text Box 19">
          <a:extLst>
            <a:ext uri="{FF2B5EF4-FFF2-40B4-BE49-F238E27FC236}">
              <a16:creationId xmlns:a16="http://schemas.microsoft.com/office/drawing/2014/main" id="{7A6BBD48-7799-44E3-9627-BE4159E7FCD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2847" name="Text Box 16">
          <a:extLst>
            <a:ext uri="{FF2B5EF4-FFF2-40B4-BE49-F238E27FC236}">
              <a16:creationId xmlns:a16="http://schemas.microsoft.com/office/drawing/2014/main" id="{85410CA5-917A-4C2B-A16D-B80324037FBE}"/>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2848" name="Text Box 17">
          <a:extLst>
            <a:ext uri="{FF2B5EF4-FFF2-40B4-BE49-F238E27FC236}">
              <a16:creationId xmlns:a16="http://schemas.microsoft.com/office/drawing/2014/main" id="{853BC0D2-3CC9-47B0-8BDC-C0EEEBEB4C3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2849" name="Text Box 18">
          <a:extLst>
            <a:ext uri="{FF2B5EF4-FFF2-40B4-BE49-F238E27FC236}">
              <a16:creationId xmlns:a16="http://schemas.microsoft.com/office/drawing/2014/main" id="{9A347872-D25D-4D24-8D51-9398A1F182E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2850" name="Text Box 19">
          <a:extLst>
            <a:ext uri="{FF2B5EF4-FFF2-40B4-BE49-F238E27FC236}">
              <a16:creationId xmlns:a16="http://schemas.microsoft.com/office/drawing/2014/main" id="{31E497B0-9D69-4931-B2FD-264EA51D3D5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43</xdr:row>
      <xdr:rowOff>0</xdr:rowOff>
    </xdr:from>
    <xdr:ext cx="95250" cy="171450"/>
    <xdr:sp macro="" textlink="">
      <xdr:nvSpPr>
        <xdr:cNvPr id="2851" name="Text Box 16">
          <a:extLst>
            <a:ext uri="{FF2B5EF4-FFF2-40B4-BE49-F238E27FC236}">
              <a16:creationId xmlns:a16="http://schemas.microsoft.com/office/drawing/2014/main" id="{B4116085-AAA1-4B74-90D1-4EABEA14F021}"/>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43</xdr:row>
      <xdr:rowOff>0</xdr:rowOff>
    </xdr:from>
    <xdr:ext cx="95250" cy="171450"/>
    <xdr:sp macro="" textlink="">
      <xdr:nvSpPr>
        <xdr:cNvPr id="2852" name="Text Box 17">
          <a:extLst>
            <a:ext uri="{FF2B5EF4-FFF2-40B4-BE49-F238E27FC236}">
              <a16:creationId xmlns:a16="http://schemas.microsoft.com/office/drawing/2014/main" id="{A584C490-3D7B-4139-BC38-254E7F6A95DE}"/>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43</xdr:row>
      <xdr:rowOff>0</xdr:rowOff>
    </xdr:from>
    <xdr:ext cx="95250" cy="171450"/>
    <xdr:sp macro="" textlink="">
      <xdr:nvSpPr>
        <xdr:cNvPr id="2853" name="Text Box 18">
          <a:extLst>
            <a:ext uri="{FF2B5EF4-FFF2-40B4-BE49-F238E27FC236}">
              <a16:creationId xmlns:a16="http://schemas.microsoft.com/office/drawing/2014/main" id="{9572B1DB-4A0C-4942-8720-502617414713}"/>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43</xdr:row>
      <xdr:rowOff>0</xdr:rowOff>
    </xdr:from>
    <xdr:ext cx="95250" cy="171450"/>
    <xdr:sp macro="" textlink="">
      <xdr:nvSpPr>
        <xdr:cNvPr id="2854" name="Text Box 19">
          <a:extLst>
            <a:ext uri="{FF2B5EF4-FFF2-40B4-BE49-F238E27FC236}">
              <a16:creationId xmlns:a16="http://schemas.microsoft.com/office/drawing/2014/main" id="{334311D2-E6D2-4B07-BD61-A25833BF9A04}"/>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xdr:row>
      <xdr:rowOff>504825</xdr:rowOff>
    </xdr:from>
    <xdr:ext cx="95250" cy="444014"/>
    <xdr:sp macro="" textlink="">
      <xdr:nvSpPr>
        <xdr:cNvPr id="2855" name="Text Box 15">
          <a:extLst>
            <a:ext uri="{FF2B5EF4-FFF2-40B4-BE49-F238E27FC236}">
              <a16:creationId xmlns:a16="http://schemas.microsoft.com/office/drawing/2014/main" id="{267DE68C-0242-43AB-9B2F-E7C510222F66}"/>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856" name="Text Box 16">
          <a:extLst>
            <a:ext uri="{FF2B5EF4-FFF2-40B4-BE49-F238E27FC236}">
              <a16:creationId xmlns:a16="http://schemas.microsoft.com/office/drawing/2014/main" id="{DE7F601A-947B-4C84-B589-2429AFD3DF6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857" name="Text Box 17">
          <a:extLst>
            <a:ext uri="{FF2B5EF4-FFF2-40B4-BE49-F238E27FC236}">
              <a16:creationId xmlns:a16="http://schemas.microsoft.com/office/drawing/2014/main" id="{FDA95DBA-BD1A-453D-9F6D-91748DE10F2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858" name="Text Box 18">
          <a:extLst>
            <a:ext uri="{FF2B5EF4-FFF2-40B4-BE49-F238E27FC236}">
              <a16:creationId xmlns:a16="http://schemas.microsoft.com/office/drawing/2014/main" id="{F50C2326-C843-414E-84A4-C51B12E40B6E}"/>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95250" cy="171450"/>
    <xdr:sp macro="" textlink="">
      <xdr:nvSpPr>
        <xdr:cNvPr id="2859" name="Text Box 19">
          <a:extLst>
            <a:ext uri="{FF2B5EF4-FFF2-40B4-BE49-F238E27FC236}">
              <a16:creationId xmlns:a16="http://schemas.microsoft.com/office/drawing/2014/main" id="{9C741AAC-B45C-4E01-AE27-22202A341A7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2860" name="Text Box 16">
          <a:extLst>
            <a:ext uri="{FF2B5EF4-FFF2-40B4-BE49-F238E27FC236}">
              <a16:creationId xmlns:a16="http://schemas.microsoft.com/office/drawing/2014/main" id="{ED43533A-7D48-4082-B8FF-05ED42F79007}"/>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0</xdr:rowOff>
    </xdr:from>
    <xdr:ext cx="95250" cy="171450"/>
    <xdr:sp macro="" textlink="">
      <xdr:nvSpPr>
        <xdr:cNvPr id="2861" name="Text Box 17">
          <a:extLst>
            <a:ext uri="{FF2B5EF4-FFF2-40B4-BE49-F238E27FC236}">
              <a16:creationId xmlns:a16="http://schemas.microsoft.com/office/drawing/2014/main" id="{F432460B-CF5E-4169-9E75-FCD1229C61BD}"/>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1020762</xdr:colOff>
      <xdr:row>46</xdr:row>
      <xdr:rowOff>15875</xdr:rowOff>
    </xdr:from>
    <xdr:ext cx="95250" cy="171450"/>
    <xdr:sp macro="" textlink="">
      <xdr:nvSpPr>
        <xdr:cNvPr id="2862" name="Text Box 18">
          <a:extLst>
            <a:ext uri="{FF2B5EF4-FFF2-40B4-BE49-F238E27FC236}">
              <a16:creationId xmlns:a16="http://schemas.microsoft.com/office/drawing/2014/main" id="{08DBFA39-E708-453D-B0B6-4DB44FE6F45D}"/>
            </a:ext>
          </a:extLst>
        </xdr:cNvPr>
        <xdr:cNvSpPr txBox="1">
          <a:spLocks noChangeArrowheads="1"/>
        </xdr:cNvSpPr>
      </xdr:nvSpPr>
      <xdr:spPr bwMode="auto">
        <a:xfrm>
          <a:off x="12485398" y="711633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2863" name="Text Box 16">
          <a:extLst>
            <a:ext uri="{FF2B5EF4-FFF2-40B4-BE49-F238E27FC236}">
              <a16:creationId xmlns:a16="http://schemas.microsoft.com/office/drawing/2014/main" id="{1969233D-4CFD-4B2A-BAEF-2968F2A6166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2864" name="Text Box 17">
          <a:extLst>
            <a:ext uri="{FF2B5EF4-FFF2-40B4-BE49-F238E27FC236}">
              <a16:creationId xmlns:a16="http://schemas.microsoft.com/office/drawing/2014/main" id="{9510CC1A-CA6F-497B-97CA-27E7EE9FBF16}"/>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2865" name="Text Box 18">
          <a:extLst>
            <a:ext uri="{FF2B5EF4-FFF2-40B4-BE49-F238E27FC236}">
              <a16:creationId xmlns:a16="http://schemas.microsoft.com/office/drawing/2014/main" id="{1362AF0C-B8E8-4A90-B8F8-01B856ACF0C0}"/>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2866" name="Text Box 19">
          <a:extLst>
            <a:ext uri="{FF2B5EF4-FFF2-40B4-BE49-F238E27FC236}">
              <a16:creationId xmlns:a16="http://schemas.microsoft.com/office/drawing/2014/main" id="{6A8A5A1B-2711-4F5C-AD4E-6D19FDC4DC50}"/>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46</xdr:row>
      <xdr:rowOff>0</xdr:rowOff>
    </xdr:from>
    <xdr:ext cx="95250" cy="171450"/>
    <xdr:sp macro="" textlink="">
      <xdr:nvSpPr>
        <xdr:cNvPr id="2867" name="Text Box 16">
          <a:extLst>
            <a:ext uri="{FF2B5EF4-FFF2-40B4-BE49-F238E27FC236}">
              <a16:creationId xmlns:a16="http://schemas.microsoft.com/office/drawing/2014/main" id="{EEF2A8CD-DF5F-4C35-9709-592D05914637}"/>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46</xdr:row>
      <xdr:rowOff>170392</xdr:rowOff>
    </xdr:from>
    <xdr:ext cx="95250" cy="213632"/>
    <xdr:sp macro="" textlink="">
      <xdr:nvSpPr>
        <xdr:cNvPr id="2868" name="Text Box 15">
          <a:extLst>
            <a:ext uri="{FF2B5EF4-FFF2-40B4-BE49-F238E27FC236}">
              <a16:creationId xmlns:a16="http://schemas.microsoft.com/office/drawing/2014/main" id="{A28B6FE7-43C8-417D-8ED7-0869B7E19CA6}"/>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504825</xdr:rowOff>
    </xdr:from>
    <xdr:ext cx="95250" cy="448496"/>
    <xdr:sp macro="" textlink="">
      <xdr:nvSpPr>
        <xdr:cNvPr id="2869" name="Text Box 15">
          <a:extLst>
            <a:ext uri="{FF2B5EF4-FFF2-40B4-BE49-F238E27FC236}">
              <a16:creationId xmlns:a16="http://schemas.microsoft.com/office/drawing/2014/main" id="{30A09579-AC9E-4EC1-A2DE-7E678D0FD38A}"/>
            </a:ext>
          </a:extLst>
        </xdr:cNvPr>
        <xdr:cNvSpPr txBox="1">
          <a:spLocks noChangeArrowheads="1"/>
        </xdr:cNvSpPr>
      </xdr:nvSpPr>
      <xdr:spPr bwMode="auto">
        <a:xfrm>
          <a:off x="4664364" y="5994111"/>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504825</xdr:rowOff>
    </xdr:from>
    <xdr:ext cx="95250" cy="442269"/>
    <xdr:sp macro="" textlink="">
      <xdr:nvSpPr>
        <xdr:cNvPr id="2870" name="Text Box 15">
          <a:extLst>
            <a:ext uri="{FF2B5EF4-FFF2-40B4-BE49-F238E27FC236}">
              <a16:creationId xmlns:a16="http://schemas.microsoft.com/office/drawing/2014/main" id="{8943C15E-2906-4ADA-B686-7FBF7F6897AF}"/>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46</xdr:row>
      <xdr:rowOff>504825</xdr:rowOff>
    </xdr:from>
    <xdr:ext cx="95250" cy="442269"/>
    <xdr:sp macro="" textlink="">
      <xdr:nvSpPr>
        <xdr:cNvPr id="2871" name="Text Box 15">
          <a:extLst>
            <a:ext uri="{FF2B5EF4-FFF2-40B4-BE49-F238E27FC236}">
              <a16:creationId xmlns:a16="http://schemas.microsoft.com/office/drawing/2014/main" id="{EAE471F7-68D9-47BC-A7AD-A50697D7BC6E}"/>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504825</xdr:rowOff>
    </xdr:from>
    <xdr:ext cx="95250" cy="213632"/>
    <xdr:sp macro="" textlink="">
      <xdr:nvSpPr>
        <xdr:cNvPr id="2872" name="Text Box 15">
          <a:extLst>
            <a:ext uri="{FF2B5EF4-FFF2-40B4-BE49-F238E27FC236}">
              <a16:creationId xmlns:a16="http://schemas.microsoft.com/office/drawing/2014/main" id="{C7D6E62A-5F56-4371-810E-2F5D4A0945A2}"/>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504825</xdr:rowOff>
    </xdr:from>
    <xdr:ext cx="95250" cy="444331"/>
    <xdr:sp macro="" textlink="">
      <xdr:nvSpPr>
        <xdr:cNvPr id="2873" name="Text Box 15">
          <a:extLst>
            <a:ext uri="{FF2B5EF4-FFF2-40B4-BE49-F238E27FC236}">
              <a16:creationId xmlns:a16="http://schemas.microsoft.com/office/drawing/2014/main" id="{AAB36B82-5557-4A71-B554-539EF83606E1}"/>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46</xdr:row>
      <xdr:rowOff>170392</xdr:rowOff>
    </xdr:from>
    <xdr:ext cx="95250" cy="213632"/>
    <xdr:sp macro="" textlink="">
      <xdr:nvSpPr>
        <xdr:cNvPr id="2874" name="Text Box 15">
          <a:extLst>
            <a:ext uri="{FF2B5EF4-FFF2-40B4-BE49-F238E27FC236}">
              <a16:creationId xmlns:a16="http://schemas.microsoft.com/office/drawing/2014/main" id="{E6C116F8-E0D7-4886-AD56-B013C463555D}"/>
            </a:ext>
          </a:extLst>
        </xdr:cNvPr>
        <xdr:cNvSpPr txBox="1">
          <a:spLocks noChangeArrowheads="1"/>
        </xdr:cNvSpPr>
      </xdr:nvSpPr>
      <xdr:spPr bwMode="auto">
        <a:xfrm>
          <a:off x="12578484" y="579302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875" name="Text Box 16">
          <a:extLst>
            <a:ext uri="{FF2B5EF4-FFF2-40B4-BE49-F238E27FC236}">
              <a16:creationId xmlns:a16="http://schemas.microsoft.com/office/drawing/2014/main" id="{82F1A8D8-1FDE-41EE-A84F-CA4A4E502DE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876" name="Text Box 17">
          <a:extLst>
            <a:ext uri="{FF2B5EF4-FFF2-40B4-BE49-F238E27FC236}">
              <a16:creationId xmlns:a16="http://schemas.microsoft.com/office/drawing/2014/main" id="{60AAABE1-2D38-40C6-A1EA-CCD21435E45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877" name="Text Box 18">
          <a:extLst>
            <a:ext uri="{FF2B5EF4-FFF2-40B4-BE49-F238E27FC236}">
              <a16:creationId xmlns:a16="http://schemas.microsoft.com/office/drawing/2014/main" id="{F7EB504D-6520-48DC-A620-3D17120C4463}"/>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878" name="Text Box 19">
          <a:extLst>
            <a:ext uri="{FF2B5EF4-FFF2-40B4-BE49-F238E27FC236}">
              <a16:creationId xmlns:a16="http://schemas.microsoft.com/office/drawing/2014/main" id="{7C89BCBE-B5A4-448A-A36C-CBC41D5E00A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2879" name="Text Box 16">
          <a:extLst>
            <a:ext uri="{FF2B5EF4-FFF2-40B4-BE49-F238E27FC236}">
              <a16:creationId xmlns:a16="http://schemas.microsoft.com/office/drawing/2014/main" id="{6D8D1E37-C9B2-4B14-B420-8C44115B82E1}"/>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2880" name="Text Box 17">
          <a:extLst>
            <a:ext uri="{FF2B5EF4-FFF2-40B4-BE49-F238E27FC236}">
              <a16:creationId xmlns:a16="http://schemas.microsoft.com/office/drawing/2014/main" id="{593DED63-282A-4A02-9C97-1A5AE24671C2}"/>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2881" name="Text Box 18">
          <a:extLst>
            <a:ext uri="{FF2B5EF4-FFF2-40B4-BE49-F238E27FC236}">
              <a16:creationId xmlns:a16="http://schemas.microsoft.com/office/drawing/2014/main" id="{6C199D2E-1CDB-485E-8C7B-1D94E1F253AE}"/>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2882" name="Text Box 19">
          <a:extLst>
            <a:ext uri="{FF2B5EF4-FFF2-40B4-BE49-F238E27FC236}">
              <a16:creationId xmlns:a16="http://schemas.microsoft.com/office/drawing/2014/main" id="{B80A95A6-2064-497F-BFF8-31AA77418217}"/>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50</xdr:row>
      <xdr:rowOff>0</xdr:rowOff>
    </xdr:from>
    <xdr:ext cx="95250" cy="171450"/>
    <xdr:sp macro="" textlink="">
      <xdr:nvSpPr>
        <xdr:cNvPr id="2883" name="Text Box 16">
          <a:extLst>
            <a:ext uri="{FF2B5EF4-FFF2-40B4-BE49-F238E27FC236}">
              <a16:creationId xmlns:a16="http://schemas.microsoft.com/office/drawing/2014/main" id="{355087B6-109A-4F60-BE2B-33C6D161FD5F}"/>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50</xdr:row>
      <xdr:rowOff>0</xdr:rowOff>
    </xdr:from>
    <xdr:ext cx="95250" cy="171450"/>
    <xdr:sp macro="" textlink="">
      <xdr:nvSpPr>
        <xdr:cNvPr id="2884" name="Text Box 17">
          <a:extLst>
            <a:ext uri="{FF2B5EF4-FFF2-40B4-BE49-F238E27FC236}">
              <a16:creationId xmlns:a16="http://schemas.microsoft.com/office/drawing/2014/main" id="{436D80C8-2C53-499C-83BD-FA88D95DCCA9}"/>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50</xdr:row>
      <xdr:rowOff>0</xdr:rowOff>
    </xdr:from>
    <xdr:ext cx="95250" cy="171450"/>
    <xdr:sp macro="" textlink="">
      <xdr:nvSpPr>
        <xdr:cNvPr id="2885" name="Text Box 18">
          <a:extLst>
            <a:ext uri="{FF2B5EF4-FFF2-40B4-BE49-F238E27FC236}">
              <a16:creationId xmlns:a16="http://schemas.microsoft.com/office/drawing/2014/main" id="{F9DDE7C4-7C1C-45A7-B2F3-545501CC0B45}"/>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50</xdr:row>
      <xdr:rowOff>0</xdr:rowOff>
    </xdr:from>
    <xdr:ext cx="95250" cy="171450"/>
    <xdr:sp macro="" textlink="">
      <xdr:nvSpPr>
        <xdr:cNvPr id="2886" name="Text Box 19">
          <a:extLst>
            <a:ext uri="{FF2B5EF4-FFF2-40B4-BE49-F238E27FC236}">
              <a16:creationId xmlns:a16="http://schemas.microsoft.com/office/drawing/2014/main" id="{D7F3E737-030F-43D1-B732-F7DEBAAD6CFC}"/>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48</xdr:row>
      <xdr:rowOff>504825</xdr:rowOff>
    </xdr:from>
    <xdr:ext cx="95250" cy="444014"/>
    <xdr:sp macro="" textlink="">
      <xdr:nvSpPr>
        <xdr:cNvPr id="2887" name="Text Box 15">
          <a:extLst>
            <a:ext uri="{FF2B5EF4-FFF2-40B4-BE49-F238E27FC236}">
              <a16:creationId xmlns:a16="http://schemas.microsoft.com/office/drawing/2014/main" id="{E7B3A6C4-2193-45C6-A62F-B104E6C6F01E}"/>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888" name="Text Box 16">
          <a:extLst>
            <a:ext uri="{FF2B5EF4-FFF2-40B4-BE49-F238E27FC236}">
              <a16:creationId xmlns:a16="http://schemas.microsoft.com/office/drawing/2014/main" id="{A4D766A2-B8B0-4C93-B377-CEA22C3046F6}"/>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889" name="Text Box 17">
          <a:extLst>
            <a:ext uri="{FF2B5EF4-FFF2-40B4-BE49-F238E27FC236}">
              <a16:creationId xmlns:a16="http://schemas.microsoft.com/office/drawing/2014/main" id="{D12E5C23-8B8D-4E44-8D5D-8B41025CEC1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890" name="Text Box 18">
          <a:extLst>
            <a:ext uri="{FF2B5EF4-FFF2-40B4-BE49-F238E27FC236}">
              <a16:creationId xmlns:a16="http://schemas.microsoft.com/office/drawing/2014/main" id="{9BF026BF-B7D1-484D-B8F4-D3B05463C82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891" name="Text Box 19">
          <a:extLst>
            <a:ext uri="{FF2B5EF4-FFF2-40B4-BE49-F238E27FC236}">
              <a16:creationId xmlns:a16="http://schemas.microsoft.com/office/drawing/2014/main" id="{FE115078-4315-4DED-8B4F-31DC300581A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2892" name="Text Box 16">
          <a:extLst>
            <a:ext uri="{FF2B5EF4-FFF2-40B4-BE49-F238E27FC236}">
              <a16:creationId xmlns:a16="http://schemas.microsoft.com/office/drawing/2014/main" id="{3BDCA37C-3881-4348-B9D4-C613F74F4BF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2893" name="Text Box 17">
          <a:extLst>
            <a:ext uri="{FF2B5EF4-FFF2-40B4-BE49-F238E27FC236}">
              <a16:creationId xmlns:a16="http://schemas.microsoft.com/office/drawing/2014/main" id="{DCE26F8F-E863-40E5-A5E4-38607D42C143}"/>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2894" name="Text Box 18">
          <a:extLst>
            <a:ext uri="{FF2B5EF4-FFF2-40B4-BE49-F238E27FC236}">
              <a16:creationId xmlns:a16="http://schemas.microsoft.com/office/drawing/2014/main" id="{A75876A6-3F2E-4A7C-8D4F-5F931A8CE249}"/>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2895" name="Text Box 16">
          <a:extLst>
            <a:ext uri="{FF2B5EF4-FFF2-40B4-BE49-F238E27FC236}">
              <a16:creationId xmlns:a16="http://schemas.microsoft.com/office/drawing/2014/main" id="{549D85A5-65AB-454E-81D0-05C635F00A6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2896" name="Text Box 17">
          <a:extLst>
            <a:ext uri="{FF2B5EF4-FFF2-40B4-BE49-F238E27FC236}">
              <a16:creationId xmlns:a16="http://schemas.microsoft.com/office/drawing/2014/main" id="{844EB94A-DB07-40CF-8775-09ED44121ED8}"/>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2897" name="Text Box 18">
          <a:extLst>
            <a:ext uri="{FF2B5EF4-FFF2-40B4-BE49-F238E27FC236}">
              <a16:creationId xmlns:a16="http://schemas.microsoft.com/office/drawing/2014/main" id="{46F99CD3-382A-4FC7-8CE3-E57A41B26310}"/>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2898" name="Text Box 19">
          <a:extLst>
            <a:ext uri="{FF2B5EF4-FFF2-40B4-BE49-F238E27FC236}">
              <a16:creationId xmlns:a16="http://schemas.microsoft.com/office/drawing/2014/main" id="{63B622A7-87ED-4145-B414-7836779D7B8D}"/>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2899" name="Text Box 16">
          <a:extLst>
            <a:ext uri="{FF2B5EF4-FFF2-40B4-BE49-F238E27FC236}">
              <a16:creationId xmlns:a16="http://schemas.microsoft.com/office/drawing/2014/main" id="{03AA7EB5-69FD-4436-8939-3154656108E4}"/>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2900" name="Text Box 17">
          <a:extLst>
            <a:ext uri="{FF2B5EF4-FFF2-40B4-BE49-F238E27FC236}">
              <a16:creationId xmlns:a16="http://schemas.microsoft.com/office/drawing/2014/main" id="{1A96D203-A50C-4CF3-9F89-7D782AE209A1}"/>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2901" name="Text Box 18">
          <a:extLst>
            <a:ext uri="{FF2B5EF4-FFF2-40B4-BE49-F238E27FC236}">
              <a16:creationId xmlns:a16="http://schemas.microsoft.com/office/drawing/2014/main" id="{805FE468-B4AC-41EB-9EE5-BE15E1FAA257}"/>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2902" name="Text Box 19">
          <a:extLst>
            <a:ext uri="{FF2B5EF4-FFF2-40B4-BE49-F238E27FC236}">
              <a16:creationId xmlns:a16="http://schemas.microsoft.com/office/drawing/2014/main" id="{0CF40BEE-8A62-4837-B327-2A990630DAE3}"/>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504825</xdr:rowOff>
    </xdr:from>
    <xdr:ext cx="95250" cy="456743"/>
    <xdr:sp macro="" textlink="">
      <xdr:nvSpPr>
        <xdr:cNvPr id="2903" name="Text Box 15">
          <a:extLst>
            <a:ext uri="{FF2B5EF4-FFF2-40B4-BE49-F238E27FC236}">
              <a16:creationId xmlns:a16="http://schemas.microsoft.com/office/drawing/2014/main" id="{A7E1DBB6-1B68-437E-A138-4BB97CD628A3}"/>
            </a:ext>
          </a:extLst>
        </xdr:cNvPr>
        <xdr:cNvSpPr txBox="1">
          <a:spLocks noChangeArrowheads="1"/>
        </xdr:cNvSpPr>
      </xdr:nvSpPr>
      <xdr:spPr bwMode="auto">
        <a:xfrm>
          <a:off x="4664364" y="5994111"/>
          <a:ext cx="95250" cy="456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504825</xdr:rowOff>
    </xdr:from>
    <xdr:ext cx="95250" cy="442269"/>
    <xdr:sp macro="" textlink="">
      <xdr:nvSpPr>
        <xdr:cNvPr id="2904" name="Text Box 15">
          <a:extLst>
            <a:ext uri="{FF2B5EF4-FFF2-40B4-BE49-F238E27FC236}">
              <a16:creationId xmlns:a16="http://schemas.microsoft.com/office/drawing/2014/main" id="{E1787B72-318D-4284-8E3A-D2F629D349E3}"/>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46</xdr:row>
      <xdr:rowOff>504825</xdr:rowOff>
    </xdr:from>
    <xdr:ext cx="95250" cy="442269"/>
    <xdr:sp macro="" textlink="">
      <xdr:nvSpPr>
        <xdr:cNvPr id="2905" name="Text Box 15">
          <a:extLst>
            <a:ext uri="{FF2B5EF4-FFF2-40B4-BE49-F238E27FC236}">
              <a16:creationId xmlns:a16="http://schemas.microsoft.com/office/drawing/2014/main" id="{100E7B44-27B5-4E60-949B-1020C8B934C7}"/>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504825</xdr:rowOff>
    </xdr:from>
    <xdr:ext cx="95250" cy="213632"/>
    <xdr:sp macro="" textlink="">
      <xdr:nvSpPr>
        <xdr:cNvPr id="2906" name="Text Box 15">
          <a:extLst>
            <a:ext uri="{FF2B5EF4-FFF2-40B4-BE49-F238E27FC236}">
              <a16:creationId xmlns:a16="http://schemas.microsoft.com/office/drawing/2014/main" id="{D614B1BC-0B15-424A-8DD3-681815D567B0}"/>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504825</xdr:rowOff>
    </xdr:from>
    <xdr:ext cx="95250" cy="444331"/>
    <xdr:sp macro="" textlink="">
      <xdr:nvSpPr>
        <xdr:cNvPr id="2907" name="Text Box 15">
          <a:extLst>
            <a:ext uri="{FF2B5EF4-FFF2-40B4-BE49-F238E27FC236}">
              <a16:creationId xmlns:a16="http://schemas.microsoft.com/office/drawing/2014/main" id="{35E83B59-1524-4299-A2C3-B9FFB2D9AA17}"/>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46</xdr:row>
      <xdr:rowOff>504825</xdr:rowOff>
    </xdr:from>
    <xdr:ext cx="95250" cy="213632"/>
    <xdr:sp macro="" textlink="">
      <xdr:nvSpPr>
        <xdr:cNvPr id="2908" name="Text Box 15">
          <a:extLst>
            <a:ext uri="{FF2B5EF4-FFF2-40B4-BE49-F238E27FC236}">
              <a16:creationId xmlns:a16="http://schemas.microsoft.com/office/drawing/2014/main" id="{98109618-AEE1-4615-BC8D-B34D539EFA8D}"/>
            </a:ext>
          </a:extLst>
        </xdr:cNvPr>
        <xdr:cNvSpPr txBox="1">
          <a:spLocks noChangeArrowheads="1"/>
        </xdr:cNvSpPr>
      </xdr:nvSpPr>
      <xdr:spPr bwMode="auto">
        <a:xfrm>
          <a:off x="12540961"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909" name="Text Box 16">
          <a:extLst>
            <a:ext uri="{FF2B5EF4-FFF2-40B4-BE49-F238E27FC236}">
              <a16:creationId xmlns:a16="http://schemas.microsoft.com/office/drawing/2014/main" id="{04DE14BA-E3C1-43B9-AFC1-0DEA4CB556C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910" name="Text Box 17">
          <a:extLst>
            <a:ext uri="{FF2B5EF4-FFF2-40B4-BE49-F238E27FC236}">
              <a16:creationId xmlns:a16="http://schemas.microsoft.com/office/drawing/2014/main" id="{6FA93F4E-0725-43CA-B6DC-4F3C5BC7CFF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911" name="Text Box 18">
          <a:extLst>
            <a:ext uri="{FF2B5EF4-FFF2-40B4-BE49-F238E27FC236}">
              <a16:creationId xmlns:a16="http://schemas.microsoft.com/office/drawing/2014/main" id="{09A7A94B-B92E-4E05-ADB3-5FE0446EBAD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912" name="Text Box 19">
          <a:extLst>
            <a:ext uri="{FF2B5EF4-FFF2-40B4-BE49-F238E27FC236}">
              <a16:creationId xmlns:a16="http://schemas.microsoft.com/office/drawing/2014/main" id="{ACF6ACE0-5DCA-48AE-A54A-72385D84D20E}"/>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2913" name="Text Box 16">
          <a:extLst>
            <a:ext uri="{FF2B5EF4-FFF2-40B4-BE49-F238E27FC236}">
              <a16:creationId xmlns:a16="http://schemas.microsoft.com/office/drawing/2014/main" id="{58AE6785-69C0-4EAA-81B4-3CDAFA7F89ED}"/>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2914" name="Text Box 17">
          <a:extLst>
            <a:ext uri="{FF2B5EF4-FFF2-40B4-BE49-F238E27FC236}">
              <a16:creationId xmlns:a16="http://schemas.microsoft.com/office/drawing/2014/main" id="{48B96770-64E7-4520-A425-6AE394BC24E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2915" name="Text Box 18">
          <a:extLst>
            <a:ext uri="{FF2B5EF4-FFF2-40B4-BE49-F238E27FC236}">
              <a16:creationId xmlns:a16="http://schemas.microsoft.com/office/drawing/2014/main" id="{8BF8F4C8-AE49-46A4-B7F4-7F4B3C42E98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2916" name="Text Box 19">
          <a:extLst>
            <a:ext uri="{FF2B5EF4-FFF2-40B4-BE49-F238E27FC236}">
              <a16:creationId xmlns:a16="http://schemas.microsoft.com/office/drawing/2014/main" id="{94B3BC05-4A8A-49E5-8135-1A32CD9AEE6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50</xdr:row>
      <xdr:rowOff>0</xdr:rowOff>
    </xdr:from>
    <xdr:ext cx="95250" cy="171450"/>
    <xdr:sp macro="" textlink="">
      <xdr:nvSpPr>
        <xdr:cNvPr id="2917" name="Text Box 16">
          <a:extLst>
            <a:ext uri="{FF2B5EF4-FFF2-40B4-BE49-F238E27FC236}">
              <a16:creationId xmlns:a16="http://schemas.microsoft.com/office/drawing/2014/main" id="{67F824B9-5F75-4B3F-B1FD-8A77D3F711F1}"/>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50</xdr:row>
      <xdr:rowOff>0</xdr:rowOff>
    </xdr:from>
    <xdr:ext cx="95250" cy="171450"/>
    <xdr:sp macro="" textlink="">
      <xdr:nvSpPr>
        <xdr:cNvPr id="2918" name="Text Box 17">
          <a:extLst>
            <a:ext uri="{FF2B5EF4-FFF2-40B4-BE49-F238E27FC236}">
              <a16:creationId xmlns:a16="http://schemas.microsoft.com/office/drawing/2014/main" id="{272F8738-8643-44D4-921E-E9B1E6FD60AD}"/>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50</xdr:row>
      <xdr:rowOff>0</xdr:rowOff>
    </xdr:from>
    <xdr:ext cx="95250" cy="171450"/>
    <xdr:sp macro="" textlink="">
      <xdr:nvSpPr>
        <xdr:cNvPr id="2919" name="Text Box 18">
          <a:extLst>
            <a:ext uri="{FF2B5EF4-FFF2-40B4-BE49-F238E27FC236}">
              <a16:creationId xmlns:a16="http://schemas.microsoft.com/office/drawing/2014/main" id="{381D72F7-809F-467C-AA2F-0CFB2631C98D}"/>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50</xdr:row>
      <xdr:rowOff>0</xdr:rowOff>
    </xdr:from>
    <xdr:ext cx="95250" cy="171450"/>
    <xdr:sp macro="" textlink="">
      <xdr:nvSpPr>
        <xdr:cNvPr id="2920" name="Text Box 19">
          <a:extLst>
            <a:ext uri="{FF2B5EF4-FFF2-40B4-BE49-F238E27FC236}">
              <a16:creationId xmlns:a16="http://schemas.microsoft.com/office/drawing/2014/main" id="{046EB2B8-55D8-4EB5-B281-9C304123EFC2}"/>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48</xdr:row>
      <xdr:rowOff>504825</xdr:rowOff>
    </xdr:from>
    <xdr:ext cx="95250" cy="444014"/>
    <xdr:sp macro="" textlink="">
      <xdr:nvSpPr>
        <xdr:cNvPr id="2921" name="Text Box 15">
          <a:extLst>
            <a:ext uri="{FF2B5EF4-FFF2-40B4-BE49-F238E27FC236}">
              <a16:creationId xmlns:a16="http://schemas.microsoft.com/office/drawing/2014/main" id="{227214CC-F27A-4BA9-A57F-E935CCF4B227}"/>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922" name="Text Box 16">
          <a:extLst>
            <a:ext uri="{FF2B5EF4-FFF2-40B4-BE49-F238E27FC236}">
              <a16:creationId xmlns:a16="http://schemas.microsoft.com/office/drawing/2014/main" id="{D58BD7DA-3227-4473-ADC6-411E81A6DF0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923" name="Text Box 17">
          <a:extLst>
            <a:ext uri="{FF2B5EF4-FFF2-40B4-BE49-F238E27FC236}">
              <a16:creationId xmlns:a16="http://schemas.microsoft.com/office/drawing/2014/main" id="{CF45E282-4D7C-4A6D-A41F-60610CC78C2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924" name="Text Box 18">
          <a:extLst>
            <a:ext uri="{FF2B5EF4-FFF2-40B4-BE49-F238E27FC236}">
              <a16:creationId xmlns:a16="http://schemas.microsoft.com/office/drawing/2014/main" id="{78AE4BD2-E0FF-43B5-8B33-BB1FC8D2368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925" name="Text Box 19">
          <a:extLst>
            <a:ext uri="{FF2B5EF4-FFF2-40B4-BE49-F238E27FC236}">
              <a16:creationId xmlns:a16="http://schemas.microsoft.com/office/drawing/2014/main" id="{7B814EE2-7EC0-44CF-BD52-EC0BDCFCD83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48</xdr:row>
      <xdr:rowOff>504825</xdr:rowOff>
    </xdr:from>
    <xdr:ext cx="95250" cy="442269"/>
    <xdr:sp macro="" textlink="">
      <xdr:nvSpPr>
        <xdr:cNvPr id="2926" name="Text Box 15">
          <a:extLst>
            <a:ext uri="{FF2B5EF4-FFF2-40B4-BE49-F238E27FC236}">
              <a16:creationId xmlns:a16="http://schemas.microsoft.com/office/drawing/2014/main" id="{676812D6-C480-4477-9E04-428E065E1410}"/>
            </a:ext>
          </a:extLst>
        </xdr:cNvPr>
        <xdr:cNvSpPr txBox="1">
          <a:spLocks noChangeArrowheads="1"/>
        </xdr:cNvSpPr>
      </xdr:nvSpPr>
      <xdr:spPr bwMode="auto">
        <a:xfrm>
          <a:off x="12540961" y="673302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2927" name="Text Box 16">
          <a:extLst>
            <a:ext uri="{FF2B5EF4-FFF2-40B4-BE49-F238E27FC236}">
              <a16:creationId xmlns:a16="http://schemas.microsoft.com/office/drawing/2014/main" id="{4EF94131-4223-4EC0-9761-B11D990E004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2928" name="Text Box 17">
          <a:extLst>
            <a:ext uri="{FF2B5EF4-FFF2-40B4-BE49-F238E27FC236}">
              <a16:creationId xmlns:a16="http://schemas.microsoft.com/office/drawing/2014/main" id="{5C5376FC-5DB8-4948-9ABF-5D8C635C41E9}"/>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2929" name="Text Box 18">
          <a:extLst>
            <a:ext uri="{FF2B5EF4-FFF2-40B4-BE49-F238E27FC236}">
              <a16:creationId xmlns:a16="http://schemas.microsoft.com/office/drawing/2014/main" id="{1D68E21C-795F-48BF-B6D8-14F23D4761B3}"/>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2930" name="Text Box 16">
          <a:extLst>
            <a:ext uri="{FF2B5EF4-FFF2-40B4-BE49-F238E27FC236}">
              <a16:creationId xmlns:a16="http://schemas.microsoft.com/office/drawing/2014/main" id="{336C3459-39C6-4E18-9BE9-0F68E9E75FC9}"/>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2931" name="Text Box 17">
          <a:extLst>
            <a:ext uri="{FF2B5EF4-FFF2-40B4-BE49-F238E27FC236}">
              <a16:creationId xmlns:a16="http://schemas.microsoft.com/office/drawing/2014/main" id="{FB88CE70-F363-48F7-ADDB-32A96EB3F7ED}"/>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2932" name="Text Box 18">
          <a:extLst>
            <a:ext uri="{FF2B5EF4-FFF2-40B4-BE49-F238E27FC236}">
              <a16:creationId xmlns:a16="http://schemas.microsoft.com/office/drawing/2014/main" id="{EC18276B-AE59-461D-8B1D-1E26BCB453C8}"/>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2933" name="Text Box 19">
          <a:extLst>
            <a:ext uri="{FF2B5EF4-FFF2-40B4-BE49-F238E27FC236}">
              <a16:creationId xmlns:a16="http://schemas.microsoft.com/office/drawing/2014/main" id="{BF6DBA01-624A-4E5A-9D93-5E46020AF1B6}"/>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2934" name="Text Box 16">
          <a:extLst>
            <a:ext uri="{FF2B5EF4-FFF2-40B4-BE49-F238E27FC236}">
              <a16:creationId xmlns:a16="http://schemas.microsoft.com/office/drawing/2014/main" id="{8F2560B2-1CBF-4913-ABDF-43BF6703608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2935" name="Text Box 17">
          <a:extLst>
            <a:ext uri="{FF2B5EF4-FFF2-40B4-BE49-F238E27FC236}">
              <a16:creationId xmlns:a16="http://schemas.microsoft.com/office/drawing/2014/main" id="{CC5F051D-1AEB-4EFA-ADE6-7DFA3817FB9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2936" name="Text Box 18">
          <a:extLst>
            <a:ext uri="{FF2B5EF4-FFF2-40B4-BE49-F238E27FC236}">
              <a16:creationId xmlns:a16="http://schemas.microsoft.com/office/drawing/2014/main" id="{F315D6B2-C6B3-4C2C-8F87-20A4B1E5ED2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50</xdr:row>
      <xdr:rowOff>170392</xdr:rowOff>
    </xdr:from>
    <xdr:ext cx="95250" cy="213632"/>
    <xdr:sp macro="" textlink="">
      <xdr:nvSpPr>
        <xdr:cNvPr id="2937" name="Text Box 15">
          <a:extLst>
            <a:ext uri="{FF2B5EF4-FFF2-40B4-BE49-F238E27FC236}">
              <a16:creationId xmlns:a16="http://schemas.microsoft.com/office/drawing/2014/main" id="{634624F5-9B26-41E0-A00A-7F2C3781D022}"/>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938" name="Text Box 16">
          <a:extLst>
            <a:ext uri="{FF2B5EF4-FFF2-40B4-BE49-F238E27FC236}">
              <a16:creationId xmlns:a16="http://schemas.microsoft.com/office/drawing/2014/main" id="{5BBD4612-B88B-4EAB-81E7-AF5EEB51104C}"/>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939" name="Text Box 17">
          <a:extLst>
            <a:ext uri="{FF2B5EF4-FFF2-40B4-BE49-F238E27FC236}">
              <a16:creationId xmlns:a16="http://schemas.microsoft.com/office/drawing/2014/main" id="{7E3960A6-DCA9-4407-9A20-88AABC5805B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940" name="Text Box 18">
          <a:extLst>
            <a:ext uri="{FF2B5EF4-FFF2-40B4-BE49-F238E27FC236}">
              <a16:creationId xmlns:a16="http://schemas.microsoft.com/office/drawing/2014/main" id="{7E076465-5A8D-44CA-9574-B177CA42D1F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941" name="Text Box 19">
          <a:extLst>
            <a:ext uri="{FF2B5EF4-FFF2-40B4-BE49-F238E27FC236}">
              <a16:creationId xmlns:a16="http://schemas.microsoft.com/office/drawing/2014/main" id="{B025F840-0B64-48AE-B3DE-EFAA8292590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2942" name="Text Box 16">
          <a:extLst>
            <a:ext uri="{FF2B5EF4-FFF2-40B4-BE49-F238E27FC236}">
              <a16:creationId xmlns:a16="http://schemas.microsoft.com/office/drawing/2014/main" id="{DB632E64-3A20-4FC2-9E56-01AF7446B75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2943" name="Text Box 17">
          <a:extLst>
            <a:ext uri="{FF2B5EF4-FFF2-40B4-BE49-F238E27FC236}">
              <a16:creationId xmlns:a16="http://schemas.microsoft.com/office/drawing/2014/main" id="{276C4847-B3A9-456B-90DA-408C074614D7}"/>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2944" name="Text Box 18">
          <a:extLst>
            <a:ext uri="{FF2B5EF4-FFF2-40B4-BE49-F238E27FC236}">
              <a16:creationId xmlns:a16="http://schemas.microsoft.com/office/drawing/2014/main" id="{D2936E26-FB33-42A7-A7AA-01BC67C1D34C}"/>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2945" name="Text Box 19">
          <a:extLst>
            <a:ext uri="{FF2B5EF4-FFF2-40B4-BE49-F238E27FC236}">
              <a16:creationId xmlns:a16="http://schemas.microsoft.com/office/drawing/2014/main" id="{BAA1E7DC-41EF-4A3A-B758-BD84DB525C91}"/>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47</xdr:row>
      <xdr:rowOff>0</xdr:rowOff>
    </xdr:from>
    <xdr:ext cx="95250" cy="171450"/>
    <xdr:sp macro="" textlink="">
      <xdr:nvSpPr>
        <xdr:cNvPr id="2946" name="Text Box 16">
          <a:extLst>
            <a:ext uri="{FF2B5EF4-FFF2-40B4-BE49-F238E27FC236}">
              <a16:creationId xmlns:a16="http://schemas.microsoft.com/office/drawing/2014/main" id="{F979539E-FE04-4CE2-AA73-0DD118E709C8}"/>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47</xdr:row>
      <xdr:rowOff>0</xdr:rowOff>
    </xdr:from>
    <xdr:ext cx="95250" cy="171450"/>
    <xdr:sp macro="" textlink="">
      <xdr:nvSpPr>
        <xdr:cNvPr id="2947" name="Text Box 17">
          <a:extLst>
            <a:ext uri="{FF2B5EF4-FFF2-40B4-BE49-F238E27FC236}">
              <a16:creationId xmlns:a16="http://schemas.microsoft.com/office/drawing/2014/main" id="{E462EFEC-D047-4A55-8357-CC6D7924FDBB}"/>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47</xdr:row>
      <xdr:rowOff>0</xdr:rowOff>
    </xdr:from>
    <xdr:ext cx="95250" cy="171450"/>
    <xdr:sp macro="" textlink="">
      <xdr:nvSpPr>
        <xdr:cNvPr id="2948" name="Text Box 18">
          <a:extLst>
            <a:ext uri="{FF2B5EF4-FFF2-40B4-BE49-F238E27FC236}">
              <a16:creationId xmlns:a16="http://schemas.microsoft.com/office/drawing/2014/main" id="{F1FE173E-9914-4FF7-8812-EF848EED25F9}"/>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47</xdr:row>
      <xdr:rowOff>0</xdr:rowOff>
    </xdr:from>
    <xdr:ext cx="95250" cy="171450"/>
    <xdr:sp macro="" textlink="">
      <xdr:nvSpPr>
        <xdr:cNvPr id="2949" name="Text Box 19">
          <a:extLst>
            <a:ext uri="{FF2B5EF4-FFF2-40B4-BE49-F238E27FC236}">
              <a16:creationId xmlns:a16="http://schemas.microsoft.com/office/drawing/2014/main" id="{58ED2B67-695F-4538-A79B-137890F5F324}"/>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48</xdr:row>
      <xdr:rowOff>504825</xdr:rowOff>
    </xdr:from>
    <xdr:ext cx="95250" cy="444014"/>
    <xdr:sp macro="" textlink="">
      <xdr:nvSpPr>
        <xdr:cNvPr id="2950" name="Text Box 15">
          <a:extLst>
            <a:ext uri="{FF2B5EF4-FFF2-40B4-BE49-F238E27FC236}">
              <a16:creationId xmlns:a16="http://schemas.microsoft.com/office/drawing/2014/main" id="{3FEBD2F1-3277-4DFB-B732-B0A6175864D0}"/>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951" name="Text Box 16">
          <a:extLst>
            <a:ext uri="{FF2B5EF4-FFF2-40B4-BE49-F238E27FC236}">
              <a16:creationId xmlns:a16="http://schemas.microsoft.com/office/drawing/2014/main" id="{2CF9E852-6E9C-4951-A240-64A726C90CF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952" name="Text Box 17">
          <a:extLst>
            <a:ext uri="{FF2B5EF4-FFF2-40B4-BE49-F238E27FC236}">
              <a16:creationId xmlns:a16="http://schemas.microsoft.com/office/drawing/2014/main" id="{F2E4B913-E0F8-40A7-AD8D-DFB0FCFAB65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953" name="Text Box 18">
          <a:extLst>
            <a:ext uri="{FF2B5EF4-FFF2-40B4-BE49-F238E27FC236}">
              <a16:creationId xmlns:a16="http://schemas.microsoft.com/office/drawing/2014/main" id="{418E8CBD-51F4-4102-AA11-DAF60F918E3E}"/>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0</xdr:rowOff>
    </xdr:from>
    <xdr:ext cx="95250" cy="171450"/>
    <xdr:sp macro="" textlink="">
      <xdr:nvSpPr>
        <xdr:cNvPr id="2954" name="Text Box 19">
          <a:extLst>
            <a:ext uri="{FF2B5EF4-FFF2-40B4-BE49-F238E27FC236}">
              <a16:creationId xmlns:a16="http://schemas.microsoft.com/office/drawing/2014/main" id="{95F0429C-9962-4192-B5D8-27DC315C1F0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2955" name="Text Box 16">
          <a:extLst>
            <a:ext uri="{FF2B5EF4-FFF2-40B4-BE49-F238E27FC236}">
              <a16:creationId xmlns:a16="http://schemas.microsoft.com/office/drawing/2014/main" id="{C728D22D-21F3-4EEA-9DF7-F4A9792252FA}"/>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0</xdr:rowOff>
    </xdr:from>
    <xdr:ext cx="95250" cy="171450"/>
    <xdr:sp macro="" textlink="">
      <xdr:nvSpPr>
        <xdr:cNvPr id="2956" name="Text Box 17">
          <a:extLst>
            <a:ext uri="{FF2B5EF4-FFF2-40B4-BE49-F238E27FC236}">
              <a16:creationId xmlns:a16="http://schemas.microsoft.com/office/drawing/2014/main" id="{B3939FAC-73BD-465B-B3F6-A6BE772DADAD}"/>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1020762</xdr:colOff>
      <xdr:row>50</xdr:row>
      <xdr:rowOff>15875</xdr:rowOff>
    </xdr:from>
    <xdr:ext cx="95250" cy="171450"/>
    <xdr:sp macro="" textlink="">
      <xdr:nvSpPr>
        <xdr:cNvPr id="2957" name="Text Box 18">
          <a:extLst>
            <a:ext uri="{FF2B5EF4-FFF2-40B4-BE49-F238E27FC236}">
              <a16:creationId xmlns:a16="http://schemas.microsoft.com/office/drawing/2014/main" id="{D2CAECAE-636D-4FDB-8B3F-699212CB66F6}"/>
            </a:ext>
          </a:extLst>
        </xdr:cNvPr>
        <xdr:cNvSpPr txBox="1">
          <a:spLocks noChangeArrowheads="1"/>
        </xdr:cNvSpPr>
      </xdr:nvSpPr>
      <xdr:spPr bwMode="auto">
        <a:xfrm>
          <a:off x="12485398" y="711633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2958" name="Text Box 16">
          <a:extLst>
            <a:ext uri="{FF2B5EF4-FFF2-40B4-BE49-F238E27FC236}">
              <a16:creationId xmlns:a16="http://schemas.microsoft.com/office/drawing/2014/main" id="{2FA2AFF9-6817-4494-9CC7-7FDB156F616D}"/>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2959" name="Text Box 17">
          <a:extLst>
            <a:ext uri="{FF2B5EF4-FFF2-40B4-BE49-F238E27FC236}">
              <a16:creationId xmlns:a16="http://schemas.microsoft.com/office/drawing/2014/main" id="{88F6ACF5-2983-48EA-A903-B5C97C34F54D}"/>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2960" name="Text Box 18">
          <a:extLst>
            <a:ext uri="{FF2B5EF4-FFF2-40B4-BE49-F238E27FC236}">
              <a16:creationId xmlns:a16="http://schemas.microsoft.com/office/drawing/2014/main" id="{8EC0BF63-DD21-4534-9528-4A2B00542498}"/>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2961" name="Text Box 19">
          <a:extLst>
            <a:ext uri="{FF2B5EF4-FFF2-40B4-BE49-F238E27FC236}">
              <a16:creationId xmlns:a16="http://schemas.microsoft.com/office/drawing/2014/main" id="{8995CDD0-8568-4D07-B78B-4DFCE5BA2CAD}"/>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50</xdr:row>
      <xdr:rowOff>0</xdr:rowOff>
    </xdr:from>
    <xdr:ext cx="95250" cy="171450"/>
    <xdr:sp macro="" textlink="">
      <xdr:nvSpPr>
        <xdr:cNvPr id="2962" name="Text Box 16">
          <a:extLst>
            <a:ext uri="{FF2B5EF4-FFF2-40B4-BE49-F238E27FC236}">
              <a16:creationId xmlns:a16="http://schemas.microsoft.com/office/drawing/2014/main" id="{1B6376E2-BA43-4377-B250-3E8F4D5F6BB3}"/>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50</xdr:row>
      <xdr:rowOff>170392</xdr:rowOff>
    </xdr:from>
    <xdr:ext cx="95250" cy="213632"/>
    <xdr:sp macro="" textlink="">
      <xdr:nvSpPr>
        <xdr:cNvPr id="2963" name="Text Box 15">
          <a:extLst>
            <a:ext uri="{FF2B5EF4-FFF2-40B4-BE49-F238E27FC236}">
              <a16:creationId xmlns:a16="http://schemas.microsoft.com/office/drawing/2014/main" id="{5B110AAA-A87D-4AF0-8609-015C6E14A0EB}"/>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504825</xdr:rowOff>
    </xdr:from>
    <xdr:ext cx="95250" cy="448496"/>
    <xdr:sp macro="" textlink="">
      <xdr:nvSpPr>
        <xdr:cNvPr id="2964" name="Text Box 15">
          <a:extLst>
            <a:ext uri="{FF2B5EF4-FFF2-40B4-BE49-F238E27FC236}">
              <a16:creationId xmlns:a16="http://schemas.microsoft.com/office/drawing/2014/main" id="{80352AF5-C9BA-4CA6-96F6-615428D7FBD6}"/>
            </a:ext>
          </a:extLst>
        </xdr:cNvPr>
        <xdr:cNvSpPr txBox="1">
          <a:spLocks noChangeArrowheads="1"/>
        </xdr:cNvSpPr>
      </xdr:nvSpPr>
      <xdr:spPr bwMode="auto">
        <a:xfrm>
          <a:off x="4664364" y="5994111"/>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504825</xdr:rowOff>
    </xdr:from>
    <xdr:ext cx="95250" cy="442269"/>
    <xdr:sp macro="" textlink="">
      <xdr:nvSpPr>
        <xdr:cNvPr id="2965" name="Text Box 15">
          <a:extLst>
            <a:ext uri="{FF2B5EF4-FFF2-40B4-BE49-F238E27FC236}">
              <a16:creationId xmlns:a16="http://schemas.microsoft.com/office/drawing/2014/main" id="{1104E515-912E-42C5-90AE-6FAD490B9391}"/>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50</xdr:row>
      <xdr:rowOff>504825</xdr:rowOff>
    </xdr:from>
    <xdr:ext cx="95250" cy="442269"/>
    <xdr:sp macro="" textlink="">
      <xdr:nvSpPr>
        <xdr:cNvPr id="2966" name="Text Box 15">
          <a:extLst>
            <a:ext uri="{FF2B5EF4-FFF2-40B4-BE49-F238E27FC236}">
              <a16:creationId xmlns:a16="http://schemas.microsoft.com/office/drawing/2014/main" id="{5E35C0C3-2B7D-42D7-A8BF-C5CCC302E89F}"/>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504825</xdr:rowOff>
    </xdr:from>
    <xdr:ext cx="95250" cy="213632"/>
    <xdr:sp macro="" textlink="">
      <xdr:nvSpPr>
        <xdr:cNvPr id="2967" name="Text Box 15">
          <a:extLst>
            <a:ext uri="{FF2B5EF4-FFF2-40B4-BE49-F238E27FC236}">
              <a16:creationId xmlns:a16="http://schemas.microsoft.com/office/drawing/2014/main" id="{0BF746C5-F503-4960-874F-C17676E68FBA}"/>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504825</xdr:rowOff>
    </xdr:from>
    <xdr:ext cx="95250" cy="444331"/>
    <xdr:sp macro="" textlink="">
      <xdr:nvSpPr>
        <xdr:cNvPr id="2968" name="Text Box 15">
          <a:extLst>
            <a:ext uri="{FF2B5EF4-FFF2-40B4-BE49-F238E27FC236}">
              <a16:creationId xmlns:a16="http://schemas.microsoft.com/office/drawing/2014/main" id="{0DEC6D84-927F-4133-9ED5-B1CB165A88F6}"/>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50</xdr:row>
      <xdr:rowOff>170392</xdr:rowOff>
    </xdr:from>
    <xdr:ext cx="95250" cy="213632"/>
    <xdr:sp macro="" textlink="">
      <xdr:nvSpPr>
        <xdr:cNvPr id="2969" name="Text Box 15">
          <a:extLst>
            <a:ext uri="{FF2B5EF4-FFF2-40B4-BE49-F238E27FC236}">
              <a16:creationId xmlns:a16="http://schemas.microsoft.com/office/drawing/2014/main" id="{F2A8C0B2-CE2D-49E3-B06C-0A66546A7714}"/>
            </a:ext>
          </a:extLst>
        </xdr:cNvPr>
        <xdr:cNvSpPr txBox="1">
          <a:spLocks noChangeArrowheads="1"/>
        </xdr:cNvSpPr>
      </xdr:nvSpPr>
      <xdr:spPr bwMode="auto">
        <a:xfrm>
          <a:off x="12578484" y="579302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2970" name="Text Box 16">
          <a:extLst>
            <a:ext uri="{FF2B5EF4-FFF2-40B4-BE49-F238E27FC236}">
              <a16:creationId xmlns:a16="http://schemas.microsoft.com/office/drawing/2014/main" id="{400366F1-88A7-4594-A149-0C959756B29A}"/>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2971" name="Text Box 17">
          <a:extLst>
            <a:ext uri="{FF2B5EF4-FFF2-40B4-BE49-F238E27FC236}">
              <a16:creationId xmlns:a16="http://schemas.microsoft.com/office/drawing/2014/main" id="{4EBBDE50-9A26-4E77-AE08-F8F35E62651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2972" name="Text Box 18">
          <a:extLst>
            <a:ext uri="{FF2B5EF4-FFF2-40B4-BE49-F238E27FC236}">
              <a16:creationId xmlns:a16="http://schemas.microsoft.com/office/drawing/2014/main" id="{9C0C4E09-8316-4812-B26B-190293042AB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2973" name="Text Box 19">
          <a:extLst>
            <a:ext uri="{FF2B5EF4-FFF2-40B4-BE49-F238E27FC236}">
              <a16:creationId xmlns:a16="http://schemas.microsoft.com/office/drawing/2014/main" id="{B532A9DA-084C-4DE3-85F1-A0E64967E75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2974" name="Text Box 16">
          <a:extLst>
            <a:ext uri="{FF2B5EF4-FFF2-40B4-BE49-F238E27FC236}">
              <a16:creationId xmlns:a16="http://schemas.microsoft.com/office/drawing/2014/main" id="{FF1A0341-6663-45DE-AC5F-281217BA5AC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2975" name="Text Box 17">
          <a:extLst>
            <a:ext uri="{FF2B5EF4-FFF2-40B4-BE49-F238E27FC236}">
              <a16:creationId xmlns:a16="http://schemas.microsoft.com/office/drawing/2014/main" id="{C886BAB3-0194-4D56-88D3-DE61BCAE1892}"/>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2976" name="Text Box 18">
          <a:extLst>
            <a:ext uri="{FF2B5EF4-FFF2-40B4-BE49-F238E27FC236}">
              <a16:creationId xmlns:a16="http://schemas.microsoft.com/office/drawing/2014/main" id="{BF0616CA-6DF2-48A6-83FE-3F98BD682BA2}"/>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2977" name="Text Box 19">
          <a:extLst>
            <a:ext uri="{FF2B5EF4-FFF2-40B4-BE49-F238E27FC236}">
              <a16:creationId xmlns:a16="http://schemas.microsoft.com/office/drawing/2014/main" id="{8050A9A6-A4C0-48EE-9C70-96F95FFF126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54</xdr:row>
      <xdr:rowOff>0</xdr:rowOff>
    </xdr:from>
    <xdr:ext cx="95250" cy="171450"/>
    <xdr:sp macro="" textlink="">
      <xdr:nvSpPr>
        <xdr:cNvPr id="2978" name="Text Box 16">
          <a:extLst>
            <a:ext uri="{FF2B5EF4-FFF2-40B4-BE49-F238E27FC236}">
              <a16:creationId xmlns:a16="http://schemas.microsoft.com/office/drawing/2014/main" id="{28D541BA-7F11-46E9-9553-6389DB82A46A}"/>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54</xdr:row>
      <xdr:rowOff>0</xdr:rowOff>
    </xdr:from>
    <xdr:ext cx="95250" cy="171450"/>
    <xdr:sp macro="" textlink="">
      <xdr:nvSpPr>
        <xdr:cNvPr id="2979" name="Text Box 17">
          <a:extLst>
            <a:ext uri="{FF2B5EF4-FFF2-40B4-BE49-F238E27FC236}">
              <a16:creationId xmlns:a16="http://schemas.microsoft.com/office/drawing/2014/main" id="{6C12212D-ABF8-4F90-A86A-4433C33362DA}"/>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54</xdr:row>
      <xdr:rowOff>0</xdr:rowOff>
    </xdr:from>
    <xdr:ext cx="95250" cy="171450"/>
    <xdr:sp macro="" textlink="">
      <xdr:nvSpPr>
        <xdr:cNvPr id="2980" name="Text Box 18">
          <a:extLst>
            <a:ext uri="{FF2B5EF4-FFF2-40B4-BE49-F238E27FC236}">
              <a16:creationId xmlns:a16="http://schemas.microsoft.com/office/drawing/2014/main" id="{560591F7-86D2-4FE1-AFC9-ECCE163FD816}"/>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54</xdr:row>
      <xdr:rowOff>0</xdr:rowOff>
    </xdr:from>
    <xdr:ext cx="95250" cy="171450"/>
    <xdr:sp macro="" textlink="">
      <xdr:nvSpPr>
        <xdr:cNvPr id="2981" name="Text Box 19">
          <a:extLst>
            <a:ext uri="{FF2B5EF4-FFF2-40B4-BE49-F238E27FC236}">
              <a16:creationId xmlns:a16="http://schemas.microsoft.com/office/drawing/2014/main" id="{140BC50E-F687-433C-9332-69D444D43410}"/>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xdr:row>
      <xdr:rowOff>504825</xdr:rowOff>
    </xdr:from>
    <xdr:ext cx="95250" cy="444014"/>
    <xdr:sp macro="" textlink="">
      <xdr:nvSpPr>
        <xdr:cNvPr id="2982" name="Text Box 15">
          <a:extLst>
            <a:ext uri="{FF2B5EF4-FFF2-40B4-BE49-F238E27FC236}">
              <a16:creationId xmlns:a16="http://schemas.microsoft.com/office/drawing/2014/main" id="{5C2B736C-A8A8-47E3-AC2E-639A0A86D1D6}"/>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2983" name="Text Box 16">
          <a:extLst>
            <a:ext uri="{FF2B5EF4-FFF2-40B4-BE49-F238E27FC236}">
              <a16:creationId xmlns:a16="http://schemas.microsoft.com/office/drawing/2014/main" id="{CC6BDF43-DA91-4295-A4FA-D3B77EF01A2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2984" name="Text Box 17">
          <a:extLst>
            <a:ext uri="{FF2B5EF4-FFF2-40B4-BE49-F238E27FC236}">
              <a16:creationId xmlns:a16="http://schemas.microsoft.com/office/drawing/2014/main" id="{A1E18F71-0183-4EDF-ABF8-1EFDD95F36E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2985" name="Text Box 18">
          <a:extLst>
            <a:ext uri="{FF2B5EF4-FFF2-40B4-BE49-F238E27FC236}">
              <a16:creationId xmlns:a16="http://schemas.microsoft.com/office/drawing/2014/main" id="{098DB56E-11BE-4B54-801F-24133F93600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2986" name="Text Box 19">
          <a:extLst>
            <a:ext uri="{FF2B5EF4-FFF2-40B4-BE49-F238E27FC236}">
              <a16:creationId xmlns:a16="http://schemas.microsoft.com/office/drawing/2014/main" id="{0E4E6892-CAE0-43FC-9F3B-04913739E76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2987" name="Text Box 16">
          <a:extLst>
            <a:ext uri="{FF2B5EF4-FFF2-40B4-BE49-F238E27FC236}">
              <a16:creationId xmlns:a16="http://schemas.microsoft.com/office/drawing/2014/main" id="{11B15715-A1DC-42F8-9B10-27D473D44FCD}"/>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2988" name="Text Box 17">
          <a:extLst>
            <a:ext uri="{FF2B5EF4-FFF2-40B4-BE49-F238E27FC236}">
              <a16:creationId xmlns:a16="http://schemas.microsoft.com/office/drawing/2014/main" id="{6FD5FCCA-04BB-44E8-807C-401AA6237003}"/>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2989" name="Text Box 18">
          <a:extLst>
            <a:ext uri="{FF2B5EF4-FFF2-40B4-BE49-F238E27FC236}">
              <a16:creationId xmlns:a16="http://schemas.microsoft.com/office/drawing/2014/main" id="{7E8928C0-F2B1-41E1-9DA7-43F6BBE75729}"/>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2990" name="Text Box 16">
          <a:extLst>
            <a:ext uri="{FF2B5EF4-FFF2-40B4-BE49-F238E27FC236}">
              <a16:creationId xmlns:a16="http://schemas.microsoft.com/office/drawing/2014/main" id="{DF1D22A2-24AA-4294-921F-8FF3BFFB8D45}"/>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2991" name="Text Box 17">
          <a:extLst>
            <a:ext uri="{FF2B5EF4-FFF2-40B4-BE49-F238E27FC236}">
              <a16:creationId xmlns:a16="http://schemas.microsoft.com/office/drawing/2014/main" id="{41E03964-C70C-41AC-89E2-8F1243324BF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2992" name="Text Box 18">
          <a:extLst>
            <a:ext uri="{FF2B5EF4-FFF2-40B4-BE49-F238E27FC236}">
              <a16:creationId xmlns:a16="http://schemas.microsoft.com/office/drawing/2014/main" id="{1CFA35F0-81BF-4A0A-BFEA-ECF156EB34B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2993" name="Text Box 19">
          <a:extLst>
            <a:ext uri="{FF2B5EF4-FFF2-40B4-BE49-F238E27FC236}">
              <a16:creationId xmlns:a16="http://schemas.microsoft.com/office/drawing/2014/main" id="{71D9EBCD-B886-403A-AB57-B8E045939310}"/>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2994" name="Text Box 16">
          <a:extLst>
            <a:ext uri="{FF2B5EF4-FFF2-40B4-BE49-F238E27FC236}">
              <a16:creationId xmlns:a16="http://schemas.microsoft.com/office/drawing/2014/main" id="{2FEC13D7-979B-4317-BF25-13E6C9942C85}"/>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2995" name="Text Box 17">
          <a:extLst>
            <a:ext uri="{FF2B5EF4-FFF2-40B4-BE49-F238E27FC236}">
              <a16:creationId xmlns:a16="http://schemas.microsoft.com/office/drawing/2014/main" id="{AC516F47-3365-43BC-945F-A325D12DD425}"/>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2996" name="Text Box 18">
          <a:extLst>
            <a:ext uri="{FF2B5EF4-FFF2-40B4-BE49-F238E27FC236}">
              <a16:creationId xmlns:a16="http://schemas.microsoft.com/office/drawing/2014/main" id="{37E55FAE-F99D-422C-94BB-F7EC4D0B4DD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2997" name="Text Box 19">
          <a:extLst>
            <a:ext uri="{FF2B5EF4-FFF2-40B4-BE49-F238E27FC236}">
              <a16:creationId xmlns:a16="http://schemas.microsoft.com/office/drawing/2014/main" id="{0F3B9798-BF04-4C2F-9270-5F346E73B347}"/>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504825</xdr:rowOff>
    </xdr:from>
    <xdr:ext cx="95250" cy="456743"/>
    <xdr:sp macro="" textlink="">
      <xdr:nvSpPr>
        <xdr:cNvPr id="2998" name="Text Box 15">
          <a:extLst>
            <a:ext uri="{FF2B5EF4-FFF2-40B4-BE49-F238E27FC236}">
              <a16:creationId xmlns:a16="http://schemas.microsoft.com/office/drawing/2014/main" id="{9A614F17-A5DF-4900-B094-B70D7A6C1338}"/>
            </a:ext>
          </a:extLst>
        </xdr:cNvPr>
        <xdr:cNvSpPr txBox="1">
          <a:spLocks noChangeArrowheads="1"/>
        </xdr:cNvSpPr>
      </xdr:nvSpPr>
      <xdr:spPr bwMode="auto">
        <a:xfrm>
          <a:off x="4664364" y="5994111"/>
          <a:ext cx="95250" cy="456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504825</xdr:rowOff>
    </xdr:from>
    <xdr:ext cx="95250" cy="442269"/>
    <xdr:sp macro="" textlink="">
      <xdr:nvSpPr>
        <xdr:cNvPr id="2999" name="Text Box 15">
          <a:extLst>
            <a:ext uri="{FF2B5EF4-FFF2-40B4-BE49-F238E27FC236}">
              <a16:creationId xmlns:a16="http://schemas.microsoft.com/office/drawing/2014/main" id="{C80C5E1F-780A-4877-AED6-50D09930702C}"/>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50</xdr:row>
      <xdr:rowOff>504825</xdr:rowOff>
    </xdr:from>
    <xdr:ext cx="95250" cy="442269"/>
    <xdr:sp macro="" textlink="">
      <xdr:nvSpPr>
        <xdr:cNvPr id="3000" name="Text Box 15">
          <a:extLst>
            <a:ext uri="{FF2B5EF4-FFF2-40B4-BE49-F238E27FC236}">
              <a16:creationId xmlns:a16="http://schemas.microsoft.com/office/drawing/2014/main" id="{F50FE8BD-6230-4529-B72F-41EDA35DB96A}"/>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504825</xdr:rowOff>
    </xdr:from>
    <xdr:ext cx="95250" cy="213632"/>
    <xdr:sp macro="" textlink="">
      <xdr:nvSpPr>
        <xdr:cNvPr id="3001" name="Text Box 15">
          <a:extLst>
            <a:ext uri="{FF2B5EF4-FFF2-40B4-BE49-F238E27FC236}">
              <a16:creationId xmlns:a16="http://schemas.microsoft.com/office/drawing/2014/main" id="{A4F79130-1A25-49F2-BD0C-3F312F368243}"/>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xdr:row>
      <xdr:rowOff>504825</xdr:rowOff>
    </xdr:from>
    <xdr:ext cx="95250" cy="444331"/>
    <xdr:sp macro="" textlink="">
      <xdr:nvSpPr>
        <xdr:cNvPr id="3002" name="Text Box 15">
          <a:extLst>
            <a:ext uri="{FF2B5EF4-FFF2-40B4-BE49-F238E27FC236}">
              <a16:creationId xmlns:a16="http://schemas.microsoft.com/office/drawing/2014/main" id="{697CF567-D87E-44D0-8E16-B9CF85201C64}"/>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50</xdr:row>
      <xdr:rowOff>504825</xdr:rowOff>
    </xdr:from>
    <xdr:ext cx="95250" cy="213632"/>
    <xdr:sp macro="" textlink="">
      <xdr:nvSpPr>
        <xdr:cNvPr id="3003" name="Text Box 15">
          <a:extLst>
            <a:ext uri="{FF2B5EF4-FFF2-40B4-BE49-F238E27FC236}">
              <a16:creationId xmlns:a16="http://schemas.microsoft.com/office/drawing/2014/main" id="{7968CB9C-DCEB-45A7-8853-292CF0B3A14D}"/>
            </a:ext>
          </a:extLst>
        </xdr:cNvPr>
        <xdr:cNvSpPr txBox="1">
          <a:spLocks noChangeArrowheads="1"/>
        </xdr:cNvSpPr>
      </xdr:nvSpPr>
      <xdr:spPr bwMode="auto">
        <a:xfrm>
          <a:off x="12540961"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3004" name="Text Box 16">
          <a:extLst>
            <a:ext uri="{FF2B5EF4-FFF2-40B4-BE49-F238E27FC236}">
              <a16:creationId xmlns:a16="http://schemas.microsoft.com/office/drawing/2014/main" id="{0762CB3C-9ECF-498B-B854-DB5643ED511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3005" name="Text Box 17">
          <a:extLst>
            <a:ext uri="{FF2B5EF4-FFF2-40B4-BE49-F238E27FC236}">
              <a16:creationId xmlns:a16="http://schemas.microsoft.com/office/drawing/2014/main" id="{4F400534-A5D5-418B-98D0-E093509BA0AE}"/>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3006" name="Text Box 18">
          <a:extLst>
            <a:ext uri="{FF2B5EF4-FFF2-40B4-BE49-F238E27FC236}">
              <a16:creationId xmlns:a16="http://schemas.microsoft.com/office/drawing/2014/main" id="{EF91639C-9746-4721-A7B8-7D38965EB0BA}"/>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3007" name="Text Box 19">
          <a:extLst>
            <a:ext uri="{FF2B5EF4-FFF2-40B4-BE49-F238E27FC236}">
              <a16:creationId xmlns:a16="http://schemas.microsoft.com/office/drawing/2014/main" id="{3ABE5C5F-1145-400B-A5CE-8B85E85FB8E6}"/>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3008" name="Text Box 16">
          <a:extLst>
            <a:ext uri="{FF2B5EF4-FFF2-40B4-BE49-F238E27FC236}">
              <a16:creationId xmlns:a16="http://schemas.microsoft.com/office/drawing/2014/main" id="{23E5379B-17E3-4BC9-A59D-C0FE3C080701}"/>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3009" name="Text Box 17">
          <a:extLst>
            <a:ext uri="{FF2B5EF4-FFF2-40B4-BE49-F238E27FC236}">
              <a16:creationId xmlns:a16="http://schemas.microsoft.com/office/drawing/2014/main" id="{2D8F3CAB-3485-4062-A60D-F6F66421B27D}"/>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3010" name="Text Box 18">
          <a:extLst>
            <a:ext uri="{FF2B5EF4-FFF2-40B4-BE49-F238E27FC236}">
              <a16:creationId xmlns:a16="http://schemas.microsoft.com/office/drawing/2014/main" id="{3D30241E-57E4-44DE-AF4E-6ECC3AD094BE}"/>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3011" name="Text Box 19">
          <a:extLst>
            <a:ext uri="{FF2B5EF4-FFF2-40B4-BE49-F238E27FC236}">
              <a16:creationId xmlns:a16="http://schemas.microsoft.com/office/drawing/2014/main" id="{A4E34B09-709D-4ED6-97A7-37D38372892E}"/>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54</xdr:row>
      <xdr:rowOff>0</xdr:rowOff>
    </xdr:from>
    <xdr:ext cx="95250" cy="171450"/>
    <xdr:sp macro="" textlink="">
      <xdr:nvSpPr>
        <xdr:cNvPr id="3012" name="Text Box 16">
          <a:extLst>
            <a:ext uri="{FF2B5EF4-FFF2-40B4-BE49-F238E27FC236}">
              <a16:creationId xmlns:a16="http://schemas.microsoft.com/office/drawing/2014/main" id="{A1224CF5-F2C5-41F7-83FF-D07227014B65}"/>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54</xdr:row>
      <xdr:rowOff>0</xdr:rowOff>
    </xdr:from>
    <xdr:ext cx="95250" cy="171450"/>
    <xdr:sp macro="" textlink="">
      <xdr:nvSpPr>
        <xdr:cNvPr id="3013" name="Text Box 17">
          <a:extLst>
            <a:ext uri="{FF2B5EF4-FFF2-40B4-BE49-F238E27FC236}">
              <a16:creationId xmlns:a16="http://schemas.microsoft.com/office/drawing/2014/main" id="{12F7F64F-6D4D-4188-ABF6-A7DE9106C397}"/>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54</xdr:row>
      <xdr:rowOff>0</xdr:rowOff>
    </xdr:from>
    <xdr:ext cx="95250" cy="171450"/>
    <xdr:sp macro="" textlink="">
      <xdr:nvSpPr>
        <xdr:cNvPr id="3014" name="Text Box 18">
          <a:extLst>
            <a:ext uri="{FF2B5EF4-FFF2-40B4-BE49-F238E27FC236}">
              <a16:creationId xmlns:a16="http://schemas.microsoft.com/office/drawing/2014/main" id="{2B901185-58DF-4992-BC97-963E2C2FF6EB}"/>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54</xdr:row>
      <xdr:rowOff>0</xdr:rowOff>
    </xdr:from>
    <xdr:ext cx="95250" cy="171450"/>
    <xdr:sp macro="" textlink="">
      <xdr:nvSpPr>
        <xdr:cNvPr id="3015" name="Text Box 19">
          <a:extLst>
            <a:ext uri="{FF2B5EF4-FFF2-40B4-BE49-F238E27FC236}">
              <a16:creationId xmlns:a16="http://schemas.microsoft.com/office/drawing/2014/main" id="{41A31211-69F7-4CD1-8CAE-EDD77568023B}"/>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xdr:row>
      <xdr:rowOff>504825</xdr:rowOff>
    </xdr:from>
    <xdr:ext cx="95250" cy="444014"/>
    <xdr:sp macro="" textlink="">
      <xdr:nvSpPr>
        <xdr:cNvPr id="3016" name="Text Box 15">
          <a:extLst>
            <a:ext uri="{FF2B5EF4-FFF2-40B4-BE49-F238E27FC236}">
              <a16:creationId xmlns:a16="http://schemas.microsoft.com/office/drawing/2014/main" id="{17522059-0081-41B2-87E6-E615317A4FA0}"/>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3017" name="Text Box 16">
          <a:extLst>
            <a:ext uri="{FF2B5EF4-FFF2-40B4-BE49-F238E27FC236}">
              <a16:creationId xmlns:a16="http://schemas.microsoft.com/office/drawing/2014/main" id="{95A22F5F-6E61-4ECF-A2E0-0BCFE19CB14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3018" name="Text Box 17">
          <a:extLst>
            <a:ext uri="{FF2B5EF4-FFF2-40B4-BE49-F238E27FC236}">
              <a16:creationId xmlns:a16="http://schemas.microsoft.com/office/drawing/2014/main" id="{639349FF-75EF-4E4E-B8F0-4B909A06FCCA}"/>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3019" name="Text Box 18">
          <a:extLst>
            <a:ext uri="{FF2B5EF4-FFF2-40B4-BE49-F238E27FC236}">
              <a16:creationId xmlns:a16="http://schemas.microsoft.com/office/drawing/2014/main" id="{72987BC2-3C70-443F-AADB-57363F1C828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3020" name="Text Box 19">
          <a:extLst>
            <a:ext uri="{FF2B5EF4-FFF2-40B4-BE49-F238E27FC236}">
              <a16:creationId xmlns:a16="http://schemas.microsoft.com/office/drawing/2014/main" id="{06AD0EDC-458E-4B95-95C5-E43BD76BDB8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52</xdr:row>
      <xdr:rowOff>504825</xdr:rowOff>
    </xdr:from>
    <xdr:ext cx="95250" cy="442269"/>
    <xdr:sp macro="" textlink="">
      <xdr:nvSpPr>
        <xdr:cNvPr id="3021" name="Text Box 15">
          <a:extLst>
            <a:ext uri="{FF2B5EF4-FFF2-40B4-BE49-F238E27FC236}">
              <a16:creationId xmlns:a16="http://schemas.microsoft.com/office/drawing/2014/main" id="{46778F98-717C-4625-83C6-31005FD10E21}"/>
            </a:ext>
          </a:extLst>
        </xdr:cNvPr>
        <xdr:cNvSpPr txBox="1">
          <a:spLocks noChangeArrowheads="1"/>
        </xdr:cNvSpPr>
      </xdr:nvSpPr>
      <xdr:spPr bwMode="auto">
        <a:xfrm>
          <a:off x="12540961" y="673302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3022" name="Text Box 16">
          <a:extLst>
            <a:ext uri="{FF2B5EF4-FFF2-40B4-BE49-F238E27FC236}">
              <a16:creationId xmlns:a16="http://schemas.microsoft.com/office/drawing/2014/main" id="{9ABB91B8-DEF1-485B-B7C7-C8D22291714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3023" name="Text Box 17">
          <a:extLst>
            <a:ext uri="{FF2B5EF4-FFF2-40B4-BE49-F238E27FC236}">
              <a16:creationId xmlns:a16="http://schemas.microsoft.com/office/drawing/2014/main" id="{278C79FA-D1EB-45F3-AB82-B2F22220E22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3024" name="Text Box 18">
          <a:extLst>
            <a:ext uri="{FF2B5EF4-FFF2-40B4-BE49-F238E27FC236}">
              <a16:creationId xmlns:a16="http://schemas.microsoft.com/office/drawing/2014/main" id="{D6875343-B561-40BD-B78F-CD8AB98F843D}"/>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3025" name="Text Box 16">
          <a:extLst>
            <a:ext uri="{FF2B5EF4-FFF2-40B4-BE49-F238E27FC236}">
              <a16:creationId xmlns:a16="http://schemas.microsoft.com/office/drawing/2014/main" id="{FFEDE923-A860-46CD-80EF-7BCC9398FA85}"/>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3026" name="Text Box 17">
          <a:extLst>
            <a:ext uri="{FF2B5EF4-FFF2-40B4-BE49-F238E27FC236}">
              <a16:creationId xmlns:a16="http://schemas.microsoft.com/office/drawing/2014/main" id="{FFDF5DDC-EE8E-4468-A996-6E2E56A7CB7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3027" name="Text Box 18">
          <a:extLst>
            <a:ext uri="{FF2B5EF4-FFF2-40B4-BE49-F238E27FC236}">
              <a16:creationId xmlns:a16="http://schemas.microsoft.com/office/drawing/2014/main" id="{D3D5968A-BD65-4DF7-8FBA-7038AEC903B7}"/>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3028" name="Text Box 19">
          <a:extLst>
            <a:ext uri="{FF2B5EF4-FFF2-40B4-BE49-F238E27FC236}">
              <a16:creationId xmlns:a16="http://schemas.microsoft.com/office/drawing/2014/main" id="{8891384E-9941-49AF-8F29-EAA7E3D9DAF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3029" name="Text Box 16">
          <a:extLst>
            <a:ext uri="{FF2B5EF4-FFF2-40B4-BE49-F238E27FC236}">
              <a16:creationId xmlns:a16="http://schemas.microsoft.com/office/drawing/2014/main" id="{AB0D4E16-E3E5-442A-9ED1-B0820B5A0E04}"/>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3030" name="Text Box 17">
          <a:extLst>
            <a:ext uri="{FF2B5EF4-FFF2-40B4-BE49-F238E27FC236}">
              <a16:creationId xmlns:a16="http://schemas.microsoft.com/office/drawing/2014/main" id="{84494B91-30D1-49B1-A44C-7B74A9399ACC}"/>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3031" name="Text Box 18">
          <a:extLst>
            <a:ext uri="{FF2B5EF4-FFF2-40B4-BE49-F238E27FC236}">
              <a16:creationId xmlns:a16="http://schemas.microsoft.com/office/drawing/2014/main" id="{EAB14198-E9F0-463D-8132-696B041018FB}"/>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54</xdr:row>
      <xdr:rowOff>170392</xdr:rowOff>
    </xdr:from>
    <xdr:ext cx="95250" cy="213632"/>
    <xdr:sp macro="" textlink="">
      <xdr:nvSpPr>
        <xdr:cNvPr id="3032" name="Text Box 15">
          <a:extLst>
            <a:ext uri="{FF2B5EF4-FFF2-40B4-BE49-F238E27FC236}">
              <a16:creationId xmlns:a16="http://schemas.microsoft.com/office/drawing/2014/main" id="{BECAD7BE-5B0C-4429-AAF3-86A50AF8FA24}"/>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3033" name="Text Box 16">
          <a:extLst>
            <a:ext uri="{FF2B5EF4-FFF2-40B4-BE49-F238E27FC236}">
              <a16:creationId xmlns:a16="http://schemas.microsoft.com/office/drawing/2014/main" id="{A798BCDE-AAF4-4C77-923A-2B5E0CBC76BA}"/>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3034" name="Text Box 17">
          <a:extLst>
            <a:ext uri="{FF2B5EF4-FFF2-40B4-BE49-F238E27FC236}">
              <a16:creationId xmlns:a16="http://schemas.microsoft.com/office/drawing/2014/main" id="{B36848E8-64C6-410B-89EC-7442F2D04FD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3035" name="Text Box 18">
          <a:extLst>
            <a:ext uri="{FF2B5EF4-FFF2-40B4-BE49-F238E27FC236}">
              <a16:creationId xmlns:a16="http://schemas.microsoft.com/office/drawing/2014/main" id="{BC5BB572-72E1-4F5D-A3B2-3B5DBCD0CDB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3036" name="Text Box 19">
          <a:extLst>
            <a:ext uri="{FF2B5EF4-FFF2-40B4-BE49-F238E27FC236}">
              <a16:creationId xmlns:a16="http://schemas.microsoft.com/office/drawing/2014/main" id="{B7841915-491E-4C17-BA49-716758ED55D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3037" name="Text Box 16">
          <a:extLst>
            <a:ext uri="{FF2B5EF4-FFF2-40B4-BE49-F238E27FC236}">
              <a16:creationId xmlns:a16="http://schemas.microsoft.com/office/drawing/2014/main" id="{360428EE-AFDD-4697-A7FE-6C8BDDF7CED7}"/>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3038" name="Text Box 17">
          <a:extLst>
            <a:ext uri="{FF2B5EF4-FFF2-40B4-BE49-F238E27FC236}">
              <a16:creationId xmlns:a16="http://schemas.microsoft.com/office/drawing/2014/main" id="{1B0EC03E-41ED-4D47-B54C-939D7493DFE3}"/>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3039" name="Text Box 18">
          <a:extLst>
            <a:ext uri="{FF2B5EF4-FFF2-40B4-BE49-F238E27FC236}">
              <a16:creationId xmlns:a16="http://schemas.microsoft.com/office/drawing/2014/main" id="{C50D9D37-A235-4A35-B71B-253638C4671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3040" name="Text Box 19">
          <a:extLst>
            <a:ext uri="{FF2B5EF4-FFF2-40B4-BE49-F238E27FC236}">
              <a16:creationId xmlns:a16="http://schemas.microsoft.com/office/drawing/2014/main" id="{0A331B10-9053-4817-B09E-B5BF95F15DB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51</xdr:row>
      <xdr:rowOff>0</xdr:rowOff>
    </xdr:from>
    <xdr:ext cx="95250" cy="171450"/>
    <xdr:sp macro="" textlink="">
      <xdr:nvSpPr>
        <xdr:cNvPr id="3041" name="Text Box 16">
          <a:extLst>
            <a:ext uri="{FF2B5EF4-FFF2-40B4-BE49-F238E27FC236}">
              <a16:creationId xmlns:a16="http://schemas.microsoft.com/office/drawing/2014/main" id="{7BC43391-872F-44F4-9F29-808AC1F3BEDF}"/>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51</xdr:row>
      <xdr:rowOff>0</xdr:rowOff>
    </xdr:from>
    <xdr:ext cx="95250" cy="171450"/>
    <xdr:sp macro="" textlink="">
      <xdr:nvSpPr>
        <xdr:cNvPr id="3042" name="Text Box 17">
          <a:extLst>
            <a:ext uri="{FF2B5EF4-FFF2-40B4-BE49-F238E27FC236}">
              <a16:creationId xmlns:a16="http://schemas.microsoft.com/office/drawing/2014/main" id="{60F4D6E0-DD6B-4B1A-B3CA-954B82924D2E}"/>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51</xdr:row>
      <xdr:rowOff>0</xdr:rowOff>
    </xdr:from>
    <xdr:ext cx="95250" cy="171450"/>
    <xdr:sp macro="" textlink="">
      <xdr:nvSpPr>
        <xdr:cNvPr id="3043" name="Text Box 18">
          <a:extLst>
            <a:ext uri="{FF2B5EF4-FFF2-40B4-BE49-F238E27FC236}">
              <a16:creationId xmlns:a16="http://schemas.microsoft.com/office/drawing/2014/main" id="{A4F5FE43-AE83-462D-922E-1E5C9DC7742E}"/>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51</xdr:row>
      <xdr:rowOff>0</xdr:rowOff>
    </xdr:from>
    <xdr:ext cx="95250" cy="171450"/>
    <xdr:sp macro="" textlink="">
      <xdr:nvSpPr>
        <xdr:cNvPr id="3044" name="Text Box 19">
          <a:extLst>
            <a:ext uri="{FF2B5EF4-FFF2-40B4-BE49-F238E27FC236}">
              <a16:creationId xmlns:a16="http://schemas.microsoft.com/office/drawing/2014/main" id="{E2D21CFB-8607-4E7C-9BD6-17015D56ACAE}"/>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xdr:row>
      <xdr:rowOff>504825</xdr:rowOff>
    </xdr:from>
    <xdr:ext cx="95250" cy="444014"/>
    <xdr:sp macro="" textlink="">
      <xdr:nvSpPr>
        <xdr:cNvPr id="3045" name="Text Box 15">
          <a:extLst>
            <a:ext uri="{FF2B5EF4-FFF2-40B4-BE49-F238E27FC236}">
              <a16:creationId xmlns:a16="http://schemas.microsoft.com/office/drawing/2014/main" id="{9CCB73F8-F16D-4687-BEE4-9424BAA5DD5F}"/>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3046" name="Text Box 16">
          <a:extLst>
            <a:ext uri="{FF2B5EF4-FFF2-40B4-BE49-F238E27FC236}">
              <a16:creationId xmlns:a16="http://schemas.microsoft.com/office/drawing/2014/main" id="{5C2B51B4-DDE4-4E52-9D04-0128FD88017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3047" name="Text Box 17">
          <a:extLst>
            <a:ext uri="{FF2B5EF4-FFF2-40B4-BE49-F238E27FC236}">
              <a16:creationId xmlns:a16="http://schemas.microsoft.com/office/drawing/2014/main" id="{96D4523F-54F2-4404-A667-F6DAA917710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3048" name="Text Box 18">
          <a:extLst>
            <a:ext uri="{FF2B5EF4-FFF2-40B4-BE49-F238E27FC236}">
              <a16:creationId xmlns:a16="http://schemas.microsoft.com/office/drawing/2014/main" id="{8AE36D4F-2512-4701-AC59-4A0B63D86DF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95250" cy="171450"/>
    <xdr:sp macro="" textlink="">
      <xdr:nvSpPr>
        <xdr:cNvPr id="3049" name="Text Box 19">
          <a:extLst>
            <a:ext uri="{FF2B5EF4-FFF2-40B4-BE49-F238E27FC236}">
              <a16:creationId xmlns:a16="http://schemas.microsoft.com/office/drawing/2014/main" id="{E60E56AD-BDC8-4CA8-B053-8C114102B98C}"/>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3050" name="Text Box 16">
          <a:extLst>
            <a:ext uri="{FF2B5EF4-FFF2-40B4-BE49-F238E27FC236}">
              <a16:creationId xmlns:a16="http://schemas.microsoft.com/office/drawing/2014/main" id="{55D32B8E-7EEA-40FA-B30E-78D7D5644E2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0</xdr:rowOff>
    </xdr:from>
    <xdr:ext cx="95250" cy="171450"/>
    <xdr:sp macro="" textlink="">
      <xdr:nvSpPr>
        <xdr:cNvPr id="3051" name="Text Box 17">
          <a:extLst>
            <a:ext uri="{FF2B5EF4-FFF2-40B4-BE49-F238E27FC236}">
              <a16:creationId xmlns:a16="http://schemas.microsoft.com/office/drawing/2014/main" id="{58B42EB4-29F2-40C6-AD8E-4143447745C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1020762</xdr:colOff>
      <xdr:row>54</xdr:row>
      <xdr:rowOff>15875</xdr:rowOff>
    </xdr:from>
    <xdr:ext cx="95250" cy="171450"/>
    <xdr:sp macro="" textlink="">
      <xdr:nvSpPr>
        <xdr:cNvPr id="3052" name="Text Box 18">
          <a:extLst>
            <a:ext uri="{FF2B5EF4-FFF2-40B4-BE49-F238E27FC236}">
              <a16:creationId xmlns:a16="http://schemas.microsoft.com/office/drawing/2014/main" id="{68BCE6E6-64E0-47BA-B1DA-FCC4AB53C371}"/>
            </a:ext>
          </a:extLst>
        </xdr:cNvPr>
        <xdr:cNvSpPr txBox="1">
          <a:spLocks noChangeArrowheads="1"/>
        </xdr:cNvSpPr>
      </xdr:nvSpPr>
      <xdr:spPr bwMode="auto">
        <a:xfrm>
          <a:off x="12485398" y="711633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3053" name="Text Box 16">
          <a:extLst>
            <a:ext uri="{FF2B5EF4-FFF2-40B4-BE49-F238E27FC236}">
              <a16:creationId xmlns:a16="http://schemas.microsoft.com/office/drawing/2014/main" id="{31A99D19-A719-4CAF-9179-6BB581FA8EC3}"/>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3054" name="Text Box 17">
          <a:extLst>
            <a:ext uri="{FF2B5EF4-FFF2-40B4-BE49-F238E27FC236}">
              <a16:creationId xmlns:a16="http://schemas.microsoft.com/office/drawing/2014/main" id="{0CB3BBDB-6244-480E-B564-904A2C120E63}"/>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3055" name="Text Box 18">
          <a:extLst>
            <a:ext uri="{FF2B5EF4-FFF2-40B4-BE49-F238E27FC236}">
              <a16:creationId xmlns:a16="http://schemas.microsoft.com/office/drawing/2014/main" id="{A460615B-1E70-4939-BB5C-D221B99E8E3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3056" name="Text Box 19">
          <a:extLst>
            <a:ext uri="{FF2B5EF4-FFF2-40B4-BE49-F238E27FC236}">
              <a16:creationId xmlns:a16="http://schemas.microsoft.com/office/drawing/2014/main" id="{7AB73439-3F46-4DB7-9CC2-34CDAD718727}"/>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54</xdr:row>
      <xdr:rowOff>0</xdr:rowOff>
    </xdr:from>
    <xdr:ext cx="95250" cy="171450"/>
    <xdr:sp macro="" textlink="">
      <xdr:nvSpPr>
        <xdr:cNvPr id="3057" name="Text Box 16">
          <a:extLst>
            <a:ext uri="{FF2B5EF4-FFF2-40B4-BE49-F238E27FC236}">
              <a16:creationId xmlns:a16="http://schemas.microsoft.com/office/drawing/2014/main" id="{188AAFFF-DE39-42D1-BD9C-3DA908AA0B3D}"/>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54</xdr:row>
      <xdr:rowOff>170392</xdr:rowOff>
    </xdr:from>
    <xdr:ext cx="95250" cy="213632"/>
    <xdr:sp macro="" textlink="">
      <xdr:nvSpPr>
        <xdr:cNvPr id="3058" name="Text Box 15">
          <a:extLst>
            <a:ext uri="{FF2B5EF4-FFF2-40B4-BE49-F238E27FC236}">
              <a16:creationId xmlns:a16="http://schemas.microsoft.com/office/drawing/2014/main" id="{1E7D4541-05F8-49BA-9B09-42B11ED63DF9}"/>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504825</xdr:rowOff>
    </xdr:from>
    <xdr:ext cx="95250" cy="448496"/>
    <xdr:sp macro="" textlink="">
      <xdr:nvSpPr>
        <xdr:cNvPr id="3059" name="Text Box 15">
          <a:extLst>
            <a:ext uri="{FF2B5EF4-FFF2-40B4-BE49-F238E27FC236}">
              <a16:creationId xmlns:a16="http://schemas.microsoft.com/office/drawing/2014/main" id="{838C0675-F971-406F-98CB-528901526AE1}"/>
            </a:ext>
          </a:extLst>
        </xdr:cNvPr>
        <xdr:cNvSpPr txBox="1">
          <a:spLocks noChangeArrowheads="1"/>
        </xdr:cNvSpPr>
      </xdr:nvSpPr>
      <xdr:spPr bwMode="auto">
        <a:xfrm>
          <a:off x="4664364" y="5994111"/>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504825</xdr:rowOff>
    </xdr:from>
    <xdr:ext cx="95250" cy="442269"/>
    <xdr:sp macro="" textlink="">
      <xdr:nvSpPr>
        <xdr:cNvPr id="3060" name="Text Box 15">
          <a:extLst>
            <a:ext uri="{FF2B5EF4-FFF2-40B4-BE49-F238E27FC236}">
              <a16:creationId xmlns:a16="http://schemas.microsoft.com/office/drawing/2014/main" id="{F70AEAEE-251B-4C1F-991F-EA9FECE1C539}"/>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54</xdr:row>
      <xdr:rowOff>504825</xdr:rowOff>
    </xdr:from>
    <xdr:ext cx="95250" cy="442269"/>
    <xdr:sp macro="" textlink="">
      <xdr:nvSpPr>
        <xdr:cNvPr id="3061" name="Text Box 15">
          <a:extLst>
            <a:ext uri="{FF2B5EF4-FFF2-40B4-BE49-F238E27FC236}">
              <a16:creationId xmlns:a16="http://schemas.microsoft.com/office/drawing/2014/main" id="{CC7966E5-DA18-43E0-99E8-843C09BFF7DD}"/>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504825</xdr:rowOff>
    </xdr:from>
    <xdr:ext cx="95250" cy="213632"/>
    <xdr:sp macro="" textlink="">
      <xdr:nvSpPr>
        <xdr:cNvPr id="3062" name="Text Box 15">
          <a:extLst>
            <a:ext uri="{FF2B5EF4-FFF2-40B4-BE49-F238E27FC236}">
              <a16:creationId xmlns:a16="http://schemas.microsoft.com/office/drawing/2014/main" id="{72D50B00-72B2-431E-822A-9F81F8E67BC7}"/>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504825</xdr:rowOff>
    </xdr:from>
    <xdr:ext cx="95250" cy="444331"/>
    <xdr:sp macro="" textlink="">
      <xdr:nvSpPr>
        <xdr:cNvPr id="3063" name="Text Box 15">
          <a:extLst>
            <a:ext uri="{FF2B5EF4-FFF2-40B4-BE49-F238E27FC236}">
              <a16:creationId xmlns:a16="http://schemas.microsoft.com/office/drawing/2014/main" id="{3FA1077A-0E8E-45A5-BF6E-9CAA7D33C065}"/>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54</xdr:row>
      <xdr:rowOff>170392</xdr:rowOff>
    </xdr:from>
    <xdr:ext cx="95250" cy="213632"/>
    <xdr:sp macro="" textlink="">
      <xdr:nvSpPr>
        <xdr:cNvPr id="3064" name="Text Box 15">
          <a:extLst>
            <a:ext uri="{FF2B5EF4-FFF2-40B4-BE49-F238E27FC236}">
              <a16:creationId xmlns:a16="http://schemas.microsoft.com/office/drawing/2014/main" id="{AE4743FF-B055-472A-AD16-89B78EA6056C}"/>
            </a:ext>
          </a:extLst>
        </xdr:cNvPr>
        <xdr:cNvSpPr txBox="1">
          <a:spLocks noChangeArrowheads="1"/>
        </xdr:cNvSpPr>
      </xdr:nvSpPr>
      <xdr:spPr bwMode="auto">
        <a:xfrm>
          <a:off x="12578484" y="579302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065" name="Text Box 16">
          <a:extLst>
            <a:ext uri="{FF2B5EF4-FFF2-40B4-BE49-F238E27FC236}">
              <a16:creationId xmlns:a16="http://schemas.microsoft.com/office/drawing/2014/main" id="{97A4E41B-3CBB-45BB-B402-0CB8D168ABE6}"/>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066" name="Text Box 17">
          <a:extLst>
            <a:ext uri="{FF2B5EF4-FFF2-40B4-BE49-F238E27FC236}">
              <a16:creationId xmlns:a16="http://schemas.microsoft.com/office/drawing/2014/main" id="{FA926BFB-6165-4FB8-8748-55F6D5B8E21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067" name="Text Box 18">
          <a:extLst>
            <a:ext uri="{FF2B5EF4-FFF2-40B4-BE49-F238E27FC236}">
              <a16:creationId xmlns:a16="http://schemas.microsoft.com/office/drawing/2014/main" id="{C08174A4-1FA9-4696-9C2D-BD69EF6BD87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068" name="Text Box 19">
          <a:extLst>
            <a:ext uri="{FF2B5EF4-FFF2-40B4-BE49-F238E27FC236}">
              <a16:creationId xmlns:a16="http://schemas.microsoft.com/office/drawing/2014/main" id="{5A1D4C87-7479-45AF-8E99-2D017E6D34B6}"/>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3069" name="Text Box 16">
          <a:extLst>
            <a:ext uri="{FF2B5EF4-FFF2-40B4-BE49-F238E27FC236}">
              <a16:creationId xmlns:a16="http://schemas.microsoft.com/office/drawing/2014/main" id="{ACA2156A-9364-42A4-9AE3-94FA79E69312}"/>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3070" name="Text Box 17">
          <a:extLst>
            <a:ext uri="{FF2B5EF4-FFF2-40B4-BE49-F238E27FC236}">
              <a16:creationId xmlns:a16="http://schemas.microsoft.com/office/drawing/2014/main" id="{6559CC3E-1E21-4E94-86A7-21C142A8CBC7}"/>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3071" name="Text Box 18">
          <a:extLst>
            <a:ext uri="{FF2B5EF4-FFF2-40B4-BE49-F238E27FC236}">
              <a16:creationId xmlns:a16="http://schemas.microsoft.com/office/drawing/2014/main" id="{C3F664B6-A9FE-491F-9891-50C2E1531833}"/>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3072" name="Text Box 19">
          <a:extLst>
            <a:ext uri="{FF2B5EF4-FFF2-40B4-BE49-F238E27FC236}">
              <a16:creationId xmlns:a16="http://schemas.microsoft.com/office/drawing/2014/main" id="{28C5B9A4-C44B-4A0B-A449-F228C42A966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58</xdr:row>
      <xdr:rowOff>0</xdr:rowOff>
    </xdr:from>
    <xdr:ext cx="95250" cy="171450"/>
    <xdr:sp macro="" textlink="">
      <xdr:nvSpPr>
        <xdr:cNvPr id="3073" name="Text Box 16">
          <a:extLst>
            <a:ext uri="{FF2B5EF4-FFF2-40B4-BE49-F238E27FC236}">
              <a16:creationId xmlns:a16="http://schemas.microsoft.com/office/drawing/2014/main" id="{704A345C-BC1B-4E70-8934-03C6017FFCE8}"/>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58</xdr:row>
      <xdr:rowOff>0</xdr:rowOff>
    </xdr:from>
    <xdr:ext cx="95250" cy="171450"/>
    <xdr:sp macro="" textlink="">
      <xdr:nvSpPr>
        <xdr:cNvPr id="3074" name="Text Box 17">
          <a:extLst>
            <a:ext uri="{FF2B5EF4-FFF2-40B4-BE49-F238E27FC236}">
              <a16:creationId xmlns:a16="http://schemas.microsoft.com/office/drawing/2014/main" id="{F9877087-676D-4293-8365-2D0E23C77560}"/>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58</xdr:row>
      <xdr:rowOff>0</xdr:rowOff>
    </xdr:from>
    <xdr:ext cx="95250" cy="171450"/>
    <xdr:sp macro="" textlink="">
      <xdr:nvSpPr>
        <xdr:cNvPr id="3075" name="Text Box 18">
          <a:extLst>
            <a:ext uri="{FF2B5EF4-FFF2-40B4-BE49-F238E27FC236}">
              <a16:creationId xmlns:a16="http://schemas.microsoft.com/office/drawing/2014/main" id="{649E7B80-AB1A-4785-A9C0-30F52DDB0159}"/>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58</xdr:row>
      <xdr:rowOff>0</xdr:rowOff>
    </xdr:from>
    <xdr:ext cx="95250" cy="171450"/>
    <xdr:sp macro="" textlink="">
      <xdr:nvSpPr>
        <xdr:cNvPr id="3076" name="Text Box 19">
          <a:extLst>
            <a:ext uri="{FF2B5EF4-FFF2-40B4-BE49-F238E27FC236}">
              <a16:creationId xmlns:a16="http://schemas.microsoft.com/office/drawing/2014/main" id="{D2E1150F-A65E-4373-8BB7-C348852B7430}"/>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56</xdr:row>
      <xdr:rowOff>504825</xdr:rowOff>
    </xdr:from>
    <xdr:ext cx="95250" cy="444014"/>
    <xdr:sp macro="" textlink="">
      <xdr:nvSpPr>
        <xdr:cNvPr id="3077" name="Text Box 15">
          <a:extLst>
            <a:ext uri="{FF2B5EF4-FFF2-40B4-BE49-F238E27FC236}">
              <a16:creationId xmlns:a16="http://schemas.microsoft.com/office/drawing/2014/main" id="{E22CD5BB-7C63-49EB-8325-9D4DFE0A5CA4}"/>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078" name="Text Box 16">
          <a:extLst>
            <a:ext uri="{FF2B5EF4-FFF2-40B4-BE49-F238E27FC236}">
              <a16:creationId xmlns:a16="http://schemas.microsoft.com/office/drawing/2014/main" id="{2ECBE0DD-0F68-43D5-B138-B6122FED647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079" name="Text Box 17">
          <a:extLst>
            <a:ext uri="{FF2B5EF4-FFF2-40B4-BE49-F238E27FC236}">
              <a16:creationId xmlns:a16="http://schemas.microsoft.com/office/drawing/2014/main" id="{098F2A7E-2491-4EAE-A6E8-A96F1359F15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080" name="Text Box 18">
          <a:extLst>
            <a:ext uri="{FF2B5EF4-FFF2-40B4-BE49-F238E27FC236}">
              <a16:creationId xmlns:a16="http://schemas.microsoft.com/office/drawing/2014/main" id="{7787D6B7-049A-4621-B7A2-862F6B87A0A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081" name="Text Box 19">
          <a:extLst>
            <a:ext uri="{FF2B5EF4-FFF2-40B4-BE49-F238E27FC236}">
              <a16:creationId xmlns:a16="http://schemas.microsoft.com/office/drawing/2014/main" id="{DF8502DF-AC8C-4751-B81D-B98809883CA3}"/>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3082" name="Text Box 16">
          <a:extLst>
            <a:ext uri="{FF2B5EF4-FFF2-40B4-BE49-F238E27FC236}">
              <a16:creationId xmlns:a16="http://schemas.microsoft.com/office/drawing/2014/main" id="{CA3E8FB4-09A4-4AF5-81AB-C280CF814F7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3083" name="Text Box 17">
          <a:extLst>
            <a:ext uri="{FF2B5EF4-FFF2-40B4-BE49-F238E27FC236}">
              <a16:creationId xmlns:a16="http://schemas.microsoft.com/office/drawing/2014/main" id="{D5CF7394-6B9D-4BF2-A9EE-371B5A076D84}"/>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3084" name="Text Box 18">
          <a:extLst>
            <a:ext uri="{FF2B5EF4-FFF2-40B4-BE49-F238E27FC236}">
              <a16:creationId xmlns:a16="http://schemas.microsoft.com/office/drawing/2014/main" id="{8E470420-F86C-41EC-8BFF-D4722E4D07B1}"/>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3085" name="Text Box 16">
          <a:extLst>
            <a:ext uri="{FF2B5EF4-FFF2-40B4-BE49-F238E27FC236}">
              <a16:creationId xmlns:a16="http://schemas.microsoft.com/office/drawing/2014/main" id="{38D6734D-29B2-46C2-8A74-B348E3945FE1}"/>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3086" name="Text Box 17">
          <a:extLst>
            <a:ext uri="{FF2B5EF4-FFF2-40B4-BE49-F238E27FC236}">
              <a16:creationId xmlns:a16="http://schemas.microsoft.com/office/drawing/2014/main" id="{14292551-39C7-472B-808B-7FA518FDE098}"/>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3087" name="Text Box 18">
          <a:extLst>
            <a:ext uri="{FF2B5EF4-FFF2-40B4-BE49-F238E27FC236}">
              <a16:creationId xmlns:a16="http://schemas.microsoft.com/office/drawing/2014/main" id="{B44BA253-507F-450B-9D5F-51EA0ED26B99}"/>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3088" name="Text Box 19">
          <a:extLst>
            <a:ext uri="{FF2B5EF4-FFF2-40B4-BE49-F238E27FC236}">
              <a16:creationId xmlns:a16="http://schemas.microsoft.com/office/drawing/2014/main" id="{A3B6E495-7893-4EA5-B527-677A0541F0E8}"/>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3089" name="Text Box 16">
          <a:extLst>
            <a:ext uri="{FF2B5EF4-FFF2-40B4-BE49-F238E27FC236}">
              <a16:creationId xmlns:a16="http://schemas.microsoft.com/office/drawing/2014/main" id="{1603A4D3-34FB-401B-923D-83ABBCD90B0F}"/>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3090" name="Text Box 17">
          <a:extLst>
            <a:ext uri="{FF2B5EF4-FFF2-40B4-BE49-F238E27FC236}">
              <a16:creationId xmlns:a16="http://schemas.microsoft.com/office/drawing/2014/main" id="{CF887C0C-28AF-4191-B0E1-53F376613770}"/>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3091" name="Text Box 18">
          <a:extLst>
            <a:ext uri="{FF2B5EF4-FFF2-40B4-BE49-F238E27FC236}">
              <a16:creationId xmlns:a16="http://schemas.microsoft.com/office/drawing/2014/main" id="{43F09544-B676-40F8-800E-47A13EA82C8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3092" name="Text Box 19">
          <a:extLst>
            <a:ext uri="{FF2B5EF4-FFF2-40B4-BE49-F238E27FC236}">
              <a16:creationId xmlns:a16="http://schemas.microsoft.com/office/drawing/2014/main" id="{B9A6AD02-1B6D-41B1-8690-6660525B0DA1}"/>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504825</xdr:rowOff>
    </xdr:from>
    <xdr:ext cx="95250" cy="456743"/>
    <xdr:sp macro="" textlink="">
      <xdr:nvSpPr>
        <xdr:cNvPr id="3093" name="Text Box 15">
          <a:extLst>
            <a:ext uri="{FF2B5EF4-FFF2-40B4-BE49-F238E27FC236}">
              <a16:creationId xmlns:a16="http://schemas.microsoft.com/office/drawing/2014/main" id="{013D0619-9819-4445-B7F4-56FE4E721B39}"/>
            </a:ext>
          </a:extLst>
        </xdr:cNvPr>
        <xdr:cNvSpPr txBox="1">
          <a:spLocks noChangeArrowheads="1"/>
        </xdr:cNvSpPr>
      </xdr:nvSpPr>
      <xdr:spPr bwMode="auto">
        <a:xfrm>
          <a:off x="4664364" y="5994111"/>
          <a:ext cx="95250" cy="456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504825</xdr:rowOff>
    </xdr:from>
    <xdr:ext cx="95250" cy="442269"/>
    <xdr:sp macro="" textlink="">
      <xdr:nvSpPr>
        <xdr:cNvPr id="3094" name="Text Box 15">
          <a:extLst>
            <a:ext uri="{FF2B5EF4-FFF2-40B4-BE49-F238E27FC236}">
              <a16:creationId xmlns:a16="http://schemas.microsoft.com/office/drawing/2014/main" id="{3C515715-177E-45F8-8F74-D7E7724336A3}"/>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54</xdr:row>
      <xdr:rowOff>504825</xdr:rowOff>
    </xdr:from>
    <xdr:ext cx="95250" cy="442269"/>
    <xdr:sp macro="" textlink="">
      <xdr:nvSpPr>
        <xdr:cNvPr id="3095" name="Text Box 15">
          <a:extLst>
            <a:ext uri="{FF2B5EF4-FFF2-40B4-BE49-F238E27FC236}">
              <a16:creationId xmlns:a16="http://schemas.microsoft.com/office/drawing/2014/main" id="{D89AA4A8-23BE-4F20-9DFF-0CC3F11535D8}"/>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504825</xdr:rowOff>
    </xdr:from>
    <xdr:ext cx="95250" cy="213632"/>
    <xdr:sp macro="" textlink="">
      <xdr:nvSpPr>
        <xdr:cNvPr id="3096" name="Text Box 15">
          <a:extLst>
            <a:ext uri="{FF2B5EF4-FFF2-40B4-BE49-F238E27FC236}">
              <a16:creationId xmlns:a16="http://schemas.microsoft.com/office/drawing/2014/main" id="{E6338DC0-679E-4243-8A07-ABF4E8246418}"/>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504825</xdr:rowOff>
    </xdr:from>
    <xdr:ext cx="95250" cy="444331"/>
    <xdr:sp macro="" textlink="">
      <xdr:nvSpPr>
        <xdr:cNvPr id="3097" name="Text Box 15">
          <a:extLst>
            <a:ext uri="{FF2B5EF4-FFF2-40B4-BE49-F238E27FC236}">
              <a16:creationId xmlns:a16="http://schemas.microsoft.com/office/drawing/2014/main" id="{CFCE5663-770D-48A9-8973-0FE3BC2F55A1}"/>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54</xdr:row>
      <xdr:rowOff>504825</xdr:rowOff>
    </xdr:from>
    <xdr:ext cx="95250" cy="213632"/>
    <xdr:sp macro="" textlink="">
      <xdr:nvSpPr>
        <xdr:cNvPr id="3098" name="Text Box 15">
          <a:extLst>
            <a:ext uri="{FF2B5EF4-FFF2-40B4-BE49-F238E27FC236}">
              <a16:creationId xmlns:a16="http://schemas.microsoft.com/office/drawing/2014/main" id="{B65C2D3F-00FF-4A7F-9156-28BD348971A4}"/>
            </a:ext>
          </a:extLst>
        </xdr:cNvPr>
        <xdr:cNvSpPr txBox="1">
          <a:spLocks noChangeArrowheads="1"/>
        </xdr:cNvSpPr>
      </xdr:nvSpPr>
      <xdr:spPr bwMode="auto">
        <a:xfrm>
          <a:off x="12540961"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099" name="Text Box 16">
          <a:extLst>
            <a:ext uri="{FF2B5EF4-FFF2-40B4-BE49-F238E27FC236}">
              <a16:creationId xmlns:a16="http://schemas.microsoft.com/office/drawing/2014/main" id="{06A91FA8-3EC2-4CB8-B2B7-660BC17776B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100" name="Text Box 17">
          <a:extLst>
            <a:ext uri="{FF2B5EF4-FFF2-40B4-BE49-F238E27FC236}">
              <a16:creationId xmlns:a16="http://schemas.microsoft.com/office/drawing/2014/main" id="{48E87E8F-7057-465B-885C-91A99949106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101" name="Text Box 18">
          <a:extLst>
            <a:ext uri="{FF2B5EF4-FFF2-40B4-BE49-F238E27FC236}">
              <a16:creationId xmlns:a16="http://schemas.microsoft.com/office/drawing/2014/main" id="{BADAD68A-1CCC-4DC3-ADA7-15A8260226E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102" name="Text Box 19">
          <a:extLst>
            <a:ext uri="{FF2B5EF4-FFF2-40B4-BE49-F238E27FC236}">
              <a16:creationId xmlns:a16="http://schemas.microsoft.com/office/drawing/2014/main" id="{809E0B50-9DFE-4747-A88A-115A6C4E70B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3103" name="Text Box 16">
          <a:extLst>
            <a:ext uri="{FF2B5EF4-FFF2-40B4-BE49-F238E27FC236}">
              <a16:creationId xmlns:a16="http://schemas.microsoft.com/office/drawing/2014/main" id="{A420A98A-6928-4A97-858A-525371836168}"/>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3104" name="Text Box 17">
          <a:extLst>
            <a:ext uri="{FF2B5EF4-FFF2-40B4-BE49-F238E27FC236}">
              <a16:creationId xmlns:a16="http://schemas.microsoft.com/office/drawing/2014/main" id="{2FB3DA85-3DBD-4437-90E1-90143EE0EF3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3105" name="Text Box 18">
          <a:extLst>
            <a:ext uri="{FF2B5EF4-FFF2-40B4-BE49-F238E27FC236}">
              <a16:creationId xmlns:a16="http://schemas.microsoft.com/office/drawing/2014/main" id="{4F05676E-38BA-43EE-A7C8-1A2412D09FB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3106" name="Text Box 19">
          <a:extLst>
            <a:ext uri="{FF2B5EF4-FFF2-40B4-BE49-F238E27FC236}">
              <a16:creationId xmlns:a16="http://schemas.microsoft.com/office/drawing/2014/main" id="{33704A77-C6AF-4AC3-BB93-AC95418A4023}"/>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58</xdr:row>
      <xdr:rowOff>0</xdr:rowOff>
    </xdr:from>
    <xdr:ext cx="95250" cy="171450"/>
    <xdr:sp macro="" textlink="">
      <xdr:nvSpPr>
        <xdr:cNvPr id="3107" name="Text Box 16">
          <a:extLst>
            <a:ext uri="{FF2B5EF4-FFF2-40B4-BE49-F238E27FC236}">
              <a16:creationId xmlns:a16="http://schemas.microsoft.com/office/drawing/2014/main" id="{4E82D7C1-E099-49A6-B240-0E37D235F990}"/>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58</xdr:row>
      <xdr:rowOff>0</xdr:rowOff>
    </xdr:from>
    <xdr:ext cx="95250" cy="171450"/>
    <xdr:sp macro="" textlink="">
      <xdr:nvSpPr>
        <xdr:cNvPr id="3108" name="Text Box 17">
          <a:extLst>
            <a:ext uri="{FF2B5EF4-FFF2-40B4-BE49-F238E27FC236}">
              <a16:creationId xmlns:a16="http://schemas.microsoft.com/office/drawing/2014/main" id="{44F3C9BB-DC4A-4235-B9F3-D59F46CDC62C}"/>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58</xdr:row>
      <xdr:rowOff>0</xdr:rowOff>
    </xdr:from>
    <xdr:ext cx="95250" cy="171450"/>
    <xdr:sp macro="" textlink="">
      <xdr:nvSpPr>
        <xdr:cNvPr id="3109" name="Text Box 18">
          <a:extLst>
            <a:ext uri="{FF2B5EF4-FFF2-40B4-BE49-F238E27FC236}">
              <a16:creationId xmlns:a16="http://schemas.microsoft.com/office/drawing/2014/main" id="{DE39421B-DA52-47F8-8A5D-725EDC9639D7}"/>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58</xdr:row>
      <xdr:rowOff>0</xdr:rowOff>
    </xdr:from>
    <xdr:ext cx="95250" cy="171450"/>
    <xdr:sp macro="" textlink="">
      <xdr:nvSpPr>
        <xdr:cNvPr id="3110" name="Text Box 19">
          <a:extLst>
            <a:ext uri="{FF2B5EF4-FFF2-40B4-BE49-F238E27FC236}">
              <a16:creationId xmlns:a16="http://schemas.microsoft.com/office/drawing/2014/main" id="{4218FF8E-D826-4283-A722-EFE9AB0947F2}"/>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56</xdr:row>
      <xdr:rowOff>504825</xdr:rowOff>
    </xdr:from>
    <xdr:ext cx="95250" cy="444014"/>
    <xdr:sp macro="" textlink="">
      <xdr:nvSpPr>
        <xdr:cNvPr id="3111" name="Text Box 15">
          <a:extLst>
            <a:ext uri="{FF2B5EF4-FFF2-40B4-BE49-F238E27FC236}">
              <a16:creationId xmlns:a16="http://schemas.microsoft.com/office/drawing/2014/main" id="{438649A6-C534-4AC0-A99A-EAF5C3200310}"/>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112" name="Text Box 16">
          <a:extLst>
            <a:ext uri="{FF2B5EF4-FFF2-40B4-BE49-F238E27FC236}">
              <a16:creationId xmlns:a16="http://schemas.microsoft.com/office/drawing/2014/main" id="{89D3E434-A6AF-4A3E-8D4A-60A4D1F04FA3}"/>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113" name="Text Box 17">
          <a:extLst>
            <a:ext uri="{FF2B5EF4-FFF2-40B4-BE49-F238E27FC236}">
              <a16:creationId xmlns:a16="http://schemas.microsoft.com/office/drawing/2014/main" id="{F5B4B3CB-746A-453E-A923-8E7B4EE76AE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114" name="Text Box 18">
          <a:extLst>
            <a:ext uri="{FF2B5EF4-FFF2-40B4-BE49-F238E27FC236}">
              <a16:creationId xmlns:a16="http://schemas.microsoft.com/office/drawing/2014/main" id="{355CDED2-7CD2-4C3B-9802-4FD10A12BF0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115" name="Text Box 19">
          <a:extLst>
            <a:ext uri="{FF2B5EF4-FFF2-40B4-BE49-F238E27FC236}">
              <a16:creationId xmlns:a16="http://schemas.microsoft.com/office/drawing/2014/main" id="{A8786F82-F7B7-4546-B2B7-D273A4FE8D6A}"/>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56</xdr:row>
      <xdr:rowOff>504825</xdr:rowOff>
    </xdr:from>
    <xdr:ext cx="95250" cy="442269"/>
    <xdr:sp macro="" textlink="">
      <xdr:nvSpPr>
        <xdr:cNvPr id="3116" name="Text Box 15">
          <a:extLst>
            <a:ext uri="{FF2B5EF4-FFF2-40B4-BE49-F238E27FC236}">
              <a16:creationId xmlns:a16="http://schemas.microsoft.com/office/drawing/2014/main" id="{593061A3-172E-4F22-8CE9-43878B00D611}"/>
            </a:ext>
          </a:extLst>
        </xdr:cNvPr>
        <xdr:cNvSpPr txBox="1">
          <a:spLocks noChangeArrowheads="1"/>
        </xdr:cNvSpPr>
      </xdr:nvSpPr>
      <xdr:spPr bwMode="auto">
        <a:xfrm>
          <a:off x="12540961" y="673302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3117" name="Text Box 16">
          <a:extLst>
            <a:ext uri="{FF2B5EF4-FFF2-40B4-BE49-F238E27FC236}">
              <a16:creationId xmlns:a16="http://schemas.microsoft.com/office/drawing/2014/main" id="{57D123A4-49ED-470D-B467-B1F03E6FA0D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3118" name="Text Box 17">
          <a:extLst>
            <a:ext uri="{FF2B5EF4-FFF2-40B4-BE49-F238E27FC236}">
              <a16:creationId xmlns:a16="http://schemas.microsoft.com/office/drawing/2014/main" id="{5BF1E0EC-40E7-46EC-9E88-50944F179C9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3119" name="Text Box 18">
          <a:extLst>
            <a:ext uri="{FF2B5EF4-FFF2-40B4-BE49-F238E27FC236}">
              <a16:creationId xmlns:a16="http://schemas.microsoft.com/office/drawing/2014/main" id="{751AC10C-3BFF-4EC4-AE17-708DB7B72838}"/>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3120" name="Text Box 16">
          <a:extLst>
            <a:ext uri="{FF2B5EF4-FFF2-40B4-BE49-F238E27FC236}">
              <a16:creationId xmlns:a16="http://schemas.microsoft.com/office/drawing/2014/main" id="{405E337E-7015-4D8A-ADD3-4AB32A0B7215}"/>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3121" name="Text Box 17">
          <a:extLst>
            <a:ext uri="{FF2B5EF4-FFF2-40B4-BE49-F238E27FC236}">
              <a16:creationId xmlns:a16="http://schemas.microsoft.com/office/drawing/2014/main" id="{C7548607-C1CA-46CC-ACBC-665DB4EDCD33}"/>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3122" name="Text Box 18">
          <a:extLst>
            <a:ext uri="{FF2B5EF4-FFF2-40B4-BE49-F238E27FC236}">
              <a16:creationId xmlns:a16="http://schemas.microsoft.com/office/drawing/2014/main" id="{CCE11AB4-28F8-4BC0-B3F9-DBF77A284DE7}"/>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3123" name="Text Box 19">
          <a:extLst>
            <a:ext uri="{FF2B5EF4-FFF2-40B4-BE49-F238E27FC236}">
              <a16:creationId xmlns:a16="http://schemas.microsoft.com/office/drawing/2014/main" id="{7D32E41E-AFD1-449E-B444-F8F640853686}"/>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3124" name="Text Box 16">
          <a:extLst>
            <a:ext uri="{FF2B5EF4-FFF2-40B4-BE49-F238E27FC236}">
              <a16:creationId xmlns:a16="http://schemas.microsoft.com/office/drawing/2014/main" id="{E90D0BE9-EA91-48AC-89BF-E33777CD46D3}"/>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3125" name="Text Box 17">
          <a:extLst>
            <a:ext uri="{FF2B5EF4-FFF2-40B4-BE49-F238E27FC236}">
              <a16:creationId xmlns:a16="http://schemas.microsoft.com/office/drawing/2014/main" id="{FBCDC27E-BB65-48B4-B729-D5BF369C17C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3126" name="Text Box 18">
          <a:extLst>
            <a:ext uri="{FF2B5EF4-FFF2-40B4-BE49-F238E27FC236}">
              <a16:creationId xmlns:a16="http://schemas.microsoft.com/office/drawing/2014/main" id="{7B7615BB-C5B0-4407-A035-C2E162EA4573}"/>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58</xdr:row>
      <xdr:rowOff>170392</xdr:rowOff>
    </xdr:from>
    <xdr:ext cx="95250" cy="213632"/>
    <xdr:sp macro="" textlink="">
      <xdr:nvSpPr>
        <xdr:cNvPr id="3127" name="Text Box 15">
          <a:extLst>
            <a:ext uri="{FF2B5EF4-FFF2-40B4-BE49-F238E27FC236}">
              <a16:creationId xmlns:a16="http://schemas.microsoft.com/office/drawing/2014/main" id="{556FE59C-16BC-4B47-ADEA-50173F2EC786}"/>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128" name="Text Box 16">
          <a:extLst>
            <a:ext uri="{FF2B5EF4-FFF2-40B4-BE49-F238E27FC236}">
              <a16:creationId xmlns:a16="http://schemas.microsoft.com/office/drawing/2014/main" id="{AB8DED25-5FA0-426F-84C1-9B4EA2E2373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129" name="Text Box 17">
          <a:extLst>
            <a:ext uri="{FF2B5EF4-FFF2-40B4-BE49-F238E27FC236}">
              <a16:creationId xmlns:a16="http://schemas.microsoft.com/office/drawing/2014/main" id="{4C9AF8B9-0DA5-4C14-8612-070FA5797B5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130" name="Text Box 18">
          <a:extLst>
            <a:ext uri="{FF2B5EF4-FFF2-40B4-BE49-F238E27FC236}">
              <a16:creationId xmlns:a16="http://schemas.microsoft.com/office/drawing/2014/main" id="{E7B85EDF-37C5-41BE-BFBC-1AB7C96082CC}"/>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131" name="Text Box 19">
          <a:extLst>
            <a:ext uri="{FF2B5EF4-FFF2-40B4-BE49-F238E27FC236}">
              <a16:creationId xmlns:a16="http://schemas.microsoft.com/office/drawing/2014/main" id="{663EA74C-DA98-4578-BD26-27F09BF9FFA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3132" name="Text Box 16">
          <a:extLst>
            <a:ext uri="{FF2B5EF4-FFF2-40B4-BE49-F238E27FC236}">
              <a16:creationId xmlns:a16="http://schemas.microsoft.com/office/drawing/2014/main" id="{7D6031E7-7B69-4014-A8ED-9B04D752A8A7}"/>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3133" name="Text Box 17">
          <a:extLst>
            <a:ext uri="{FF2B5EF4-FFF2-40B4-BE49-F238E27FC236}">
              <a16:creationId xmlns:a16="http://schemas.microsoft.com/office/drawing/2014/main" id="{B6266168-5028-4DF1-A544-92B5245312D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3134" name="Text Box 18">
          <a:extLst>
            <a:ext uri="{FF2B5EF4-FFF2-40B4-BE49-F238E27FC236}">
              <a16:creationId xmlns:a16="http://schemas.microsoft.com/office/drawing/2014/main" id="{5C1CF21A-2EDD-4AAA-B33B-486910884A6D}"/>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3135" name="Text Box 19">
          <a:extLst>
            <a:ext uri="{FF2B5EF4-FFF2-40B4-BE49-F238E27FC236}">
              <a16:creationId xmlns:a16="http://schemas.microsoft.com/office/drawing/2014/main" id="{8C23201C-76EF-4D55-A6F3-7DB982B1CE41}"/>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55</xdr:row>
      <xdr:rowOff>0</xdr:rowOff>
    </xdr:from>
    <xdr:ext cx="95250" cy="171450"/>
    <xdr:sp macro="" textlink="">
      <xdr:nvSpPr>
        <xdr:cNvPr id="3136" name="Text Box 16">
          <a:extLst>
            <a:ext uri="{FF2B5EF4-FFF2-40B4-BE49-F238E27FC236}">
              <a16:creationId xmlns:a16="http://schemas.microsoft.com/office/drawing/2014/main" id="{F77A9A4A-1B15-4EDF-A6A4-59650A515D47}"/>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55</xdr:row>
      <xdr:rowOff>0</xdr:rowOff>
    </xdr:from>
    <xdr:ext cx="95250" cy="171450"/>
    <xdr:sp macro="" textlink="">
      <xdr:nvSpPr>
        <xdr:cNvPr id="3137" name="Text Box 17">
          <a:extLst>
            <a:ext uri="{FF2B5EF4-FFF2-40B4-BE49-F238E27FC236}">
              <a16:creationId xmlns:a16="http://schemas.microsoft.com/office/drawing/2014/main" id="{11A25950-036A-4974-AC46-E305403A3464}"/>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55</xdr:row>
      <xdr:rowOff>0</xdr:rowOff>
    </xdr:from>
    <xdr:ext cx="95250" cy="171450"/>
    <xdr:sp macro="" textlink="">
      <xdr:nvSpPr>
        <xdr:cNvPr id="3138" name="Text Box 18">
          <a:extLst>
            <a:ext uri="{FF2B5EF4-FFF2-40B4-BE49-F238E27FC236}">
              <a16:creationId xmlns:a16="http://schemas.microsoft.com/office/drawing/2014/main" id="{04FA9B5A-9B69-470B-8BA4-29279964E37D}"/>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55</xdr:row>
      <xdr:rowOff>0</xdr:rowOff>
    </xdr:from>
    <xdr:ext cx="95250" cy="171450"/>
    <xdr:sp macro="" textlink="">
      <xdr:nvSpPr>
        <xdr:cNvPr id="3139" name="Text Box 19">
          <a:extLst>
            <a:ext uri="{FF2B5EF4-FFF2-40B4-BE49-F238E27FC236}">
              <a16:creationId xmlns:a16="http://schemas.microsoft.com/office/drawing/2014/main" id="{525A6FD1-67D9-4F9A-8629-1E4A10123E85}"/>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56</xdr:row>
      <xdr:rowOff>504825</xdr:rowOff>
    </xdr:from>
    <xdr:ext cx="95250" cy="444014"/>
    <xdr:sp macro="" textlink="">
      <xdr:nvSpPr>
        <xdr:cNvPr id="3140" name="Text Box 15">
          <a:extLst>
            <a:ext uri="{FF2B5EF4-FFF2-40B4-BE49-F238E27FC236}">
              <a16:creationId xmlns:a16="http://schemas.microsoft.com/office/drawing/2014/main" id="{F605C4F2-6B27-42B9-9FCC-19F74616925F}"/>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141" name="Text Box 16">
          <a:extLst>
            <a:ext uri="{FF2B5EF4-FFF2-40B4-BE49-F238E27FC236}">
              <a16:creationId xmlns:a16="http://schemas.microsoft.com/office/drawing/2014/main" id="{E542DCA6-5DD1-4C24-9C47-83D2271A5D53}"/>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142" name="Text Box 17">
          <a:extLst>
            <a:ext uri="{FF2B5EF4-FFF2-40B4-BE49-F238E27FC236}">
              <a16:creationId xmlns:a16="http://schemas.microsoft.com/office/drawing/2014/main" id="{D9CB405E-04AB-47CD-AB05-6262C41AE6C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143" name="Text Box 18">
          <a:extLst>
            <a:ext uri="{FF2B5EF4-FFF2-40B4-BE49-F238E27FC236}">
              <a16:creationId xmlns:a16="http://schemas.microsoft.com/office/drawing/2014/main" id="{7D0815E7-9E47-4908-B6EF-9DC3A3E5B003}"/>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0</xdr:rowOff>
    </xdr:from>
    <xdr:ext cx="95250" cy="171450"/>
    <xdr:sp macro="" textlink="">
      <xdr:nvSpPr>
        <xdr:cNvPr id="3144" name="Text Box 19">
          <a:extLst>
            <a:ext uri="{FF2B5EF4-FFF2-40B4-BE49-F238E27FC236}">
              <a16:creationId xmlns:a16="http://schemas.microsoft.com/office/drawing/2014/main" id="{F119473A-39E8-416D-A0A0-5315ACC5470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3145" name="Text Box 16">
          <a:extLst>
            <a:ext uri="{FF2B5EF4-FFF2-40B4-BE49-F238E27FC236}">
              <a16:creationId xmlns:a16="http://schemas.microsoft.com/office/drawing/2014/main" id="{BB812462-3945-4FC5-9BA0-20F7D86456A7}"/>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0</xdr:rowOff>
    </xdr:from>
    <xdr:ext cx="95250" cy="171450"/>
    <xdr:sp macro="" textlink="">
      <xdr:nvSpPr>
        <xdr:cNvPr id="3146" name="Text Box 17">
          <a:extLst>
            <a:ext uri="{FF2B5EF4-FFF2-40B4-BE49-F238E27FC236}">
              <a16:creationId xmlns:a16="http://schemas.microsoft.com/office/drawing/2014/main" id="{AF429E75-44E9-4042-BEC5-F45C009CC428}"/>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1020762</xdr:colOff>
      <xdr:row>58</xdr:row>
      <xdr:rowOff>15875</xdr:rowOff>
    </xdr:from>
    <xdr:ext cx="95250" cy="171450"/>
    <xdr:sp macro="" textlink="">
      <xdr:nvSpPr>
        <xdr:cNvPr id="3147" name="Text Box 18">
          <a:extLst>
            <a:ext uri="{FF2B5EF4-FFF2-40B4-BE49-F238E27FC236}">
              <a16:creationId xmlns:a16="http://schemas.microsoft.com/office/drawing/2014/main" id="{8F9C1CCB-6A1C-4F0A-B694-7D2CAB219143}"/>
            </a:ext>
          </a:extLst>
        </xdr:cNvPr>
        <xdr:cNvSpPr txBox="1">
          <a:spLocks noChangeArrowheads="1"/>
        </xdr:cNvSpPr>
      </xdr:nvSpPr>
      <xdr:spPr bwMode="auto">
        <a:xfrm>
          <a:off x="12485398" y="711633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3148" name="Text Box 16">
          <a:extLst>
            <a:ext uri="{FF2B5EF4-FFF2-40B4-BE49-F238E27FC236}">
              <a16:creationId xmlns:a16="http://schemas.microsoft.com/office/drawing/2014/main" id="{BCF617F5-D3D4-4F5C-8C9E-3F2AB224D3D6}"/>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3149" name="Text Box 17">
          <a:extLst>
            <a:ext uri="{FF2B5EF4-FFF2-40B4-BE49-F238E27FC236}">
              <a16:creationId xmlns:a16="http://schemas.microsoft.com/office/drawing/2014/main" id="{C53769B0-A9CA-4C89-892E-1A8397B4F0DB}"/>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3150" name="Text Box 18">
          <a:extLst>
            <a:ext uri="{FF2B5EF4-FFF2-40B4-BE49-F238E27FC236}">
              <a16:creationId xmlns:a16="http://schemas.microsoft.com/office/drawing/2014/main" id="{F7E49387-12F8-40EF-B7FC-261C8E6F3F79}"/>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3151" name="Text Box 19">
          <a:extLst>
            <a:ext uri="{FF2B5EF4-FFF2-40B4-BE49-F238E27FC236}">
              <a16:creationId xmlns:a16="http://schemas.microsoft.com/office/drawing/2014/main" id="{5269FA40-E4BB-40B3-AA83-01A46D87ECE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58</xdr:row>
      <xdr:rowOff>0</xdr:rowOff>
    </xdr:from>
    <xdr:ext cx="95250" cy="171450"/>
    <xdr:sp macro="" textlink="">
      <xdr:nvSpPr>
        <xdr:cNvPr id="3152" name="Text Box 16">
          <a:extLst>
            <a:ext uri="{FF2B5EF4-FFF2-40B4-BE49-F238E27FC236}">
              <a16:creationId xmlns:a16="http://schemas.microsoft.com/office/drawing/2014/main" id="{9F20C7E8-166F-4DCE-8EE2-3DA98510A2FC}"/>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58</xdr:row>
      <xdr:rowOff>170392</xdr:rowOff>
    </xdr:from>
    <xdr:ext cx="95250" cy="213632"/>
    <xdr:sp macro="" textlink="">
      <xdr:nvSpPr>
        <xdr:cNvPr id="3153" name="Text Box 15">
          <a:extLst>
            <a:ext uri="{FF2B5EF4-FFF2-40B4-BE49-F238E27FC236}">
              <a16:creationId xmlns:a16="http://schemas.microsoft.com/office/drawing/2014/main" id="{57763767-4DC1-4A1D-812F-DB7C85FE9890}"/>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504825</xdr:rowOff>
    </xdr:from>
    <xdr:ext cx="95250" cy="448496"/>
    <xdr:sp macro="" textlink="">
      <xdr:nvSpPr>
        <xdr:cNvPr id="3154" name="Text Box 15">
          <a:extLst>
            <a:ext uri="{FF2B5EF4-FFF2-40B4-BE49-F238E27FC236}">
              <a16:creationId xmlns:a16="http://schemas.microsoft.com/office/drawing/2014/main" id="{99BE2A26-E9C7-4D9D-BD36-0FC6B2E2F48D}"/>
            </a:ext>
          </a:extLst>
        </xdr:cNvPr>
        <xdr:cNvSpPr txBox="1">
          <a:spLocks noChangeArrowheads="1"/>
        </xdr:cNvSpPr>
      </xdr:nvSpPr>
      <xdr:spPr bwMode="auto">
        <a:xfrm>
          <a:off x="4664364" y="5994111"/>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504825</xdr:rowOff>
    </xdr:from>
    <xdr:ext cx="95250" cy="442269"/>
    <xdr:sp macro="" textlink="">
      <xdr:nvSpPr>
        <xdr:cNvPr id="3155" name="Text Box 15">
          <a:extLst>
            <a:ext uri="{FF2B5EF4-FFF2-40B4-BE49-F238E27FC236}">
              <a16:creationId xmlns:a16="http://schemas.microsoft.com/office/drawing/2014/main" id="{600920C8-61C0-4BC9-80E3-2A8E0379203A}"/>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58</xdr:row>
      <xdr:rowOff>504825</xdr:rowOff>
    </xdr:from>
    <xdr:ext cx="95250" cy="442269"/>
    <xdr:sp macro="" textlink="">
      <xdr:nvSpPr>
        <xdr:cNvPr id="3156" name="Text Box 15">
          <a:extLst>
            <a:ext uri="{FF2B5EF4-FFF2-40B4-BE49-F238E27FC236}">
              <a16:creationId xmlns:a16="http://schemas.microsoft.com/office/drawing/2014/main" id="{7492102E-D81C-42E1-BF78-8A3EEA07A9CF}"/>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504825</xdr:rowOff>
    </xdr:from>
    <xdr:ext cx="95250" cy="213632"/>
    <xdr:sp macro="" textlink="">
      <xdr:nvSpPr>
        <xdr:cNvPr id="3157" name="Text Box 15">
          <a:extLst>
            <a:ext uri="{FF2B5EF4-FFF2-40B4-BE49-F238E27FC236}">
              <a16:creationId xmlns:a16="http://schemas.microsoft.com/office/drawing/2014/main" id="{29EB9339-2983-42E7-BEB5-6F75A00AA4B6}"/>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504825</xdr:rowOff>
    </xdr:from>
    <xdr:ext cx="95250" cy="444331"/>
    <xdr:sp macro="" textlink="">
      <xdr:nvSpPr>
        <xdr:cNvPr id="3158" name="Text Box 15">
          <a:extLst>
            <a:ext uri="{FF2B5EF4-FFF2-40B4-BE49-F238E27FC236}">
              <a16:creationId xmlns:a16="http://schemas.microsoft.com/office/drawing/2014/main" id="{0D187FB4-75D1-490F-8D84-B6D6BA207764}"/>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58</xdr:row>
      <xdr:rowOff>170392</xdr:rowOff>
    </xdr:from>
    <xdr:ext cx="95250" cy="213632"/>
    <xdr:sp macro="" textlink="">
      <xdr:nvSpPr>
        <xdr:cNvPr id="3159" name="Text Box 15">
          <a:extLst>
            <a:ext uri="{FF2B5EF4-FFF2-40B4-BE49-F238E27FC236}">
              <a16:creationId xmlns:a16="http://schemas.microsoft.com/office/drawing/2014/main" id="{6178A78C-E550-468C-906C-A9BB221DBB2A}"/>
            </a:ext>
          </a:extLst>
        </xdr:cNvPr>
        <xdr:cNvSpPr txBox="1">
          <a:spLocks noChangeArrowheads="1"/>
        </xdr:cNvSpPr>
      </xdr:nvSpPr>
      <xdr:spPr bwMode="auto">
        <a:xfrm>
          <a:off x="12578484" y="579302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160" name="Text Box 16">
          <a:extLst>
            <a:ext uri="{FF2B5EF4-FFF2-40B4-BE49-F238E27FC236}">
              <a16:creationId xmlns:a16="http://schemas.microsoft.com/office/drawing/2014/main" id="{A36E1086-54CC-4DF3-82E2-798DDAD5C27C}"/>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161" name="Text Box 17">
          <a:extLst>
            <a:ext uri="{FF2B5EF4-FFF2-40B4-BE49-F238E27FC236}">
              <a16:creationId xmlns:a16="http://schemas.microsoft.com/office/drawing/2014/main" id="{C833F6CD-A8C9-4594-998E-118ED92105F3}"/>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162" name="Text Box 18">
          <a:extLst>
            <a:ext uri="{FF2B5EF4-FFF2-40B4-BE49-F238E27FC236}">
              <a16:creationId xmlns:a16="http://schemas.microsoft.com/office/drawing/2014/main" id="{277AD47D-1AB2-4A7A-956E-A23899E26ED3}"/>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163" name="Text Box 19">
          <a:extLst>
            <a:ext uri="{FF2B5EF4-FFF2-40B4-BE49-F238E27FC236}">
              <a16:creationId xmlns:a16="http://schemas.microsoft.com/office/drawing/2014/main" id="{0AEFC438-0243-4142-8E41-8478C66E78B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3164" name="Text Box 16">
          <a:extLst>
            <a:ext uri="{FF2B5EF4-FFF2-40B4-BE49-F238E27FC236}">
              <a16:creationId xmlns:a16="http://schemas.microsoft.com/office/drawing/2014/main" id="{C9F82DD5-FE91-4048-9409-DE53155ACE9D}"/>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3165" name="Text Box 17">
          <a:extLst>
            <a:ext uri="{FF2B5EF4-FFF2-40B4-BE49-F238E27FC236}">
              <a16:creationId xmlns:a16="http://schemas.microsoft.com/office/drawing/2014/main" id="{DB1FEDA9-6DC9-42F7-91A6-C3993C8789F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3166" name="Text Box 18">
          <a:extLst>
            <a:ext uri="{FF2B5EF4-FFF2-40B4-BE49-F238E27FC236}">
              <a16:creationId xmlns:a16="http://schemas.microsoft.com/office/drawing/2014/main" id="{1B7C59BD-62B2-431E-A364-493CF03A2B93}"/>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3167" name="Text Box 19">
          <a:extLst>
            <a:ext uri="{FF2B5EF4-FFF2-40B4-BE49-F238E27FC236}">
              <a16:creationId xmlns:a16="http://schemas.microsoft.com/office/drawing/2014/main" id="{E113E17D-84F3-413D-B1D4-E2752CD73C5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62</xdr:row>
      <xdr:rowOff>0</xdr:rowOff>
    </xdr:from>
    <xdr:ext cx="95250" cy="171450"/>
    <xdr:sp macro="" textlink="">
      <xdr:nvSpPr>
        <xdr:cNvPr id="3168" name="Text Box 16">
          <a:extLst>
            <a:ext uri="{FF2B5EF4-FFF2-40B4-BE49-F238E27FC236}">
              <a16:creationId xmlns:a16="http://schemas.microsoft.com/office/drawing/2014/main" id="{BEC36493-1B33-456A-B80B-D5556EE59ECA}"/>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62</xdr:row>
      <xdr:rowOff>0</xdr:rowOff>
    </xdr:from>
    <xdr:ext cx="95250" cy="171450"/>
    <xdr:sp macro="" textlink="">
      <xdr:nvSpPr>
        <xdr:cNvPr id="3169" name="Text Box 17">
          <a:extLst>
            <a:ext uri="{FF2B5EF4-FFF2-40B4-BE49-F238E27FC236}">
              <a16:creationId xmlns:a16="http://schemas.microsoft.com/office/drawing/2014/main" id="{047B62DC-0CA0-4749-9891-0167C887B26B}"/>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62</xdr:row>
      <xdr:rowOff>0</xdr:rowOff>
    </xdr:from>
    <xdr:ext cx="95250" cy="171450"/>
    <xdr:sp macro="" textlink="">
      <xdr:nvSpPr>
        <xdr:cNvPr id="3170" name="Text Box 18">
          <a:extLst>
            <a:ext uri="{FF2B5EF4-FFF2-40B4-BE49-F238E27FC236}">
              <a16:creationId xmlns:a16="http://schemas.microsoft.com/office/drawing/2014/main" id="{59C8796C-8960-4BF1-8999-172D8D22AC02}"/>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62</xdr:row>
      <xdr:rowOff>0</xdr:rowOff>
    </xdr:from>
    <xdr:ext cx="95250" cy="171450"/>
    <xdr:sp macro="" textlink="">
      <xdr:nvSpPr>
        <xdr:cNvPr id="3171" name="Text Box 19">
          <a:extLst>
            <a:ext uri="{FF2B5EF4-FFF2-40B4-BE49-F238E27FC236}">
              <a16:creationId xmlns:a16="http://schemas.microsoft.com/office/drawing/2014/main" id="{F0303113-9789-4F7B-B3F7-DA22C04254CA}"/>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xdr:row>
      <xdr:rowOff>504825</xdr:rowOff>
    </xdr:from>
    <xdr:ext cx="95250" cy="444014"/>
    <xdr:sp macro="" textlink="">
      <xdr:nvSpPr>
        <xdr:cNvPr id="3172" name="Text Box 15">
          <a:extLst>
            <a:ext uri="{FF2B5EF4-FFF2-40B4-BE49-F238E27FC236}">
              <a16:creationId xmlns:a16="http://schemas.microsoft.com/office/drawing/2014/main" id="{BBC346DF-E79A-415B-8CF7-D3AFDE47C5B0}"/>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173" name="Text Box 16">
          <a:extLst>
            <a:ext uri="{FF2B5EF4-FFF2-40B4-BE49-F238E27FC236}">
              <a16:creationId xmlns:a16="http://schemas.microsoft.com/office/drawing/2014/main" id="{A3F081A1-1190-4B89-ABC1-386A1DFB287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174" name="Text Box 17">
          <a:extLst>
            <a:ext uri="{FF2B5EF4-FFF2-40B4-BE49-F238E27FC236}">
              <a16:creationId xmlns:a16="http://schemas.microsoft.com/office/drawing/2014/main" id="{914153F1-0193-4B88-913B-CBE7CE8357E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175" name="Text Box 18">
          <a:extLst>
            <a:ext uri="{FF2B5EF4-FFF2-40B4-BE49-F238E27FC236}">
              <a16:creationId xmlns:a16="http://schemas.microsoft.com/office/drawing/2014/main" id="{4A5EF2DC-2017-42CF-955E-2DE06DAEF04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176" name="Text Box 19">
          <a:extLst>
            <a:ext uri="{FF2B5EF4-FFF2-40B4-BE49-F238E27FC236}">
              <a16:creationId xmlns:a16="http://schemas.microsoft.com/office/drawing/2014/main" id="{71A320D4-679A-40FF-8874-FABF2869903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3177" name="Text Box 16">
          <a:extLst>
            <a:ext uri="{FF2B5EF4-FFF2-40B4-BE49-F238E27FC236}">
              <a16:creationId xmlns:a16="http://schemas.microsoft.com/office/drawing/2014/main" id="{B1E2AFF2-67F1-46FD-B200-7867E511118D}"/>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3178" name="Text Box 17">
          <a:extLst>
            <a:ext uri="{FF2B5EF4-FFF2-40B4-BE49-F238E27FC236}">
              <a16:creationId xmlns:a16="http://schemas.microsoft.com/office/drawing/2014/main" id="{FE0E69D8-FDEE-41FA-9FCC-10F234173ED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3179" name="Text Box 18">
          <a:extLst>
            <a:ext uri="{FF2B5EF4-FFF2-40B4-BE49-F238E27FC236}">
              <a16:creationId xmlns:a16="http://schemas.microsoft.com/office/drawing/2014/main" id="{FCE72972-C62D-4467-BC9D-06CC4D4BC3D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3180" name="Text Box 16">
          <a:extLst>
            <a:ext uri="{FF2B5EF4-FFF2-40B4-BE49-F238E27FC236}">
              <a16:creationId xmlns:a16="http://schemas.microsoft.com/office/drawing/2014/main" id="{C0E501CC-51CD-4B7A-9B70-4B7D4B0F1E73}"/>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3181" name="Text Box 17">
          <a:extLst>
            <a:ext uri="{FF2B5EF4-FFF2-40B4-BE49-F238E27FC236}">
              <a16:creationId xmlns:a16="http://schemas.microsoft.com/office/drawing/2014/main" id="{8AA255C0-19FE-44C6-AFDC-974B4714CDD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3182" name="Text Box 18">
          <a:extLst>
            <a:ext uri="{FF2B5EF4-FFF2-40B4-BE49-F238E27FC236}">
              <a16:creationId xmlns:a16="http://schemas.microsoft.com/office/drawing/2014/main" id="{31A6EF74-6C1D-4C66-9352-8FABC2E3EC06}"/>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3183" name="Text Box 19">
          <a:extLst>
            <a:ext uri="{FF2B5EF4-FFF2-40B4-BE49-F238E27FC236}">
              <a16:creationId xmlns:a16="http://schemas.microsoft.com/office/drawing/2014/main" id="{8A4CA450-7A20-4969-B0AB-713672363256}"/>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3184" name="Text Box 16">
          <a:extLst>
            <a:ext uri="{FF2B5EF4-FFF2-40B4-BE49-F238E27FC236}">
              <a16:creationId xmlns:a16="http://schemas.microsoft.com/office/drawing/2014/main" id="{C86BD3EC-E895-4289-AF7A-31880C39F82B}"/>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3185" name="Text Box 17">
          <a:extLst>
            <a:ext uri="{FF2B5EF4-FFF2-40B4-BE49-F238E27FC236}">
              <a16:creationId xmlns:a16="http://schemas.microsoft.com/office/drawing/2014/main" id="{EB5481EE-CE44-4FD0-AC54-CE3F69DC475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3186" name="Text Box 18">
          <a:extLst>
            <a:ext uri="{FF2B5EF4-FFF2-40B4-BE49-F238E27FC236}">
              <a16:creationId xmlns:a16="http://schemas.microsoft.com/office/drawing/2014/main" id="{41995593-13D7-4BE5-A210-3CFC40A9D49B}"/>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3187" name="Text Box 19">
          <a:extLst>
            <a:ext uri="{FF2B5EF4-FFF2-40B4-BE49-F238E27FC236}">
              <a16:creationId xmlns:a16="http://schemas.microsoft.com/office/drawing/2014/main" id="{1D95593F-395C-4514-AB7E-4538F517074C}"/>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504825</xdr:rowOff>
    </xdr:from>
    <xdr:ext cx="95250" cy="456743"/>
    <xdr:sp macro="" textlink="">
      <xdr:nvSpPr>
        <xdr:cNvPr id="3188" name="Text Box 15">
          <a:extLst>
            <a:ext uri="{FF2B5EF4-FFF2-40B4-BE49-F238E27FC236}">
              <a16:creationId xmlns:a16="http://schemas.microsoft.com/office/drawing/2014/main" id="{176FD156-08C3-406E-BE99-20EE5A992A94}"/>
            </a:ext>
          </a:extLst>
        </xdr:cNvPr>
        <xdr:cNvSpPr txBox="1">
          <a:spLocks noChangeArrowheads="1"/>
        </xdr:cNvSpPr>
      </xdr:nvSpPr>
      <xdr:spPr bwMode="auto">
        <a:xfrm>
          <a:off x="4664364" y="5994111"/>
          <a:ext cx="95250" cy="456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504825</xdr:rowOff>
    </xdr:from>
    <xdr:ext cx="95250" cy="442269"/>
    <xdr:sp macro="" textlink="">
      <xdr:nvSpPr>
        <xdr:cNvPr id="3189" name="Text Box 15">
          <a:extLst>
            <a:ext uri="{FF2B5EF4-FFF2-40B4-BE49-F238E27FC236}">
              <a16:creationId xmlns:a16="http://schemas.microsoft.com/office/drawing/2014/main" id="{D80F3B2F-64BC-4005-A654-2E25F544CA85}"/>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58</xdr:row>
      <xdr:rowOff>504825</xdr:rowOff>
    </xdr:from>
    <xdr:ext cx="95250" cy="442269"/>
    <xdr:sp macro="" textlink="">
      <xdr:nvSpPr>
        <xdr:cNvPr id="3190" name="Text Box 15">
          <a:extLst>
            <a:ext uri="{FF2B5EF4-FFF2-40B4-BE49-F238E27FC236}">
              <a16:creationId xmlns:a16="http://schemas.microsoft.com/office/drawing/2014/main" id="{E87B0CF7-3C75-468A-92A6-836305FDE959}"/>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504825</xdr:rowOff>
    </xdr:from>
    <xdr:ext cx="95250" cy="213632"/>
    <xdr:sp macro="" textlink="">
      <xdr:nvSpPr>
        <xdr:cNvPr id="3191" name="Text Box 15">
          <a:extLst>
            <a:ext uri="{FF2B5EF4-FFF2-40B4-BE49-F238E27FC236}">
              <a16:creationId xmlns:a16="http://schemas.microsoft.com/office/drawing/2014/main" id="{0BEACEA4-D13B-4409-A8C4-09EF593D17E5}"/>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58</xdr:row>
      <xdr:rowOff>504825</xdr:rowOff>
    </xdr:from>
    <xdr:ext cx="95250" cy="444331"/>
    <xdr:sp macro="" textlink="">
      <xdr:nvSpPr>
        <xdr:cNvPr id="3192" name="Text Box 15">
          <a:extLst>
            <a:ext uri="{FF2B5EF4-FFF2-40B4-BE49-F238E27FC236}">
              <a16:creationId xmlns:a16="http://schemas.microsoft.com/office/drawing/2014/main" id="{24317B00-2679-4976-986E-981138B4C020}"/>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58</xdr:row>
      <xdr:rowOff>504825</xdr:rowOff>
    </xdr:from>
    <xdr:ext cx="95250" cy="213632"/>
    <xdr:sp macro="" textlink="">
      <xdr:nvSpPr>
        <xdr:cNvPr id="3193" name="Text Box 15">
          <a:extLst>
            <a:ext uri="{FF2B5EF4-FFF2-40B4-BE49-F238E27FC236}">
              <a16:creationId xmlns:a16="http://schemas.microsoft.com/office/drawing/2014/main" id="{5D88D6B4-2E51-4FE8-86D3-2C6F4D083E44}"/>
            </a:ext>
          </a:extLst>
        </xdr:cNvPr>
        <xdr:cNvSpPr txBox="1">
          <a:spLocks noChangeArrowheads="1"/>
        </xdr:cNvSpPr>
      </xdr:nvSpPr>
      <xdr:spPr bwMode="auto">
        <a:xfrm>
          <a:off x="12540961"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194" name="Text Box 16">
          <a:extLst>
            <a:ext uri="{FF2B5EF4-FFF2-40B4-BE49-F238E27FC236}">
              <a16:creationId xmlns:a16="http://schemas.microsoft.com/office/drawing/2014/main" id="{48FA49A2-F466-4A49-80D0-8C3C4EDE257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195" name="Text Box 17">
          <a:extLst>
            <a:ext uri="{FF2B5EF4-FFF2-40B4-BE49-F238E27FC236}">
              <a16:creationId xmlns:a16="http://schemas.microsoft.com/office/drawing/2014/main" id="{64EA1AEF-5ADE-41D2-8A1C-66DC6AFE07D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196" name="Text Box 18">
          <a:extLst>
            <a:ext uri="{FF2B5EF4-FFF2-40B4-BE49-F238E27FC236}">
              <a16:creationId xmlns:a16="http://schemas.microsoft.com/office/drawing/2014/main" id="{0824B178-0CC4-4E81-BF81-96BDCAC6CBB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197" name="Text Box 19">
          <a:extLst>
            <a:ext uri="{FF2B5EF4-FFF2-40B4-BE49-F238E27FC236}">
              <a16:creationId xmlns:a16="http://schemas.microsoft.com/office/drawing/2014/main" id="{ED5C19C9-5A1C-4F65-A354-8B0D92E88B4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3198" name="Text Box 16">
          <a:extLst>
            <a:ext uri="{FF2B5EF4-FFF2-40B4-BE49-F238E27FC236}">
              <a16:creationId xmlns:a16="http://schemas.microsoft.com/office/drawing/2014/main" id="{2A480010-3EA2-442B-8D39-EC5636395B4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3199" name="Text Box 17">
          <a:extLst>
            <a:ext uri="{FF2B5EF4-FFF2-40B4-BE49-F238E27FC236}">
              <a16:creationId xmlns:a16="http://schemas.microsoft.com/office/drawing/2014/main" id="{A12C313B-BD5E-49F3-AFA6-0F2B8A643E8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3200" name="Text Box 18">
          <a:extLst>
            <a:ext uri="{FF2B5EF4-FFF2-40B4-BE49-F238E27FC236}">
              <a16:creationId xmlns:a16="http://schemas.microsoft.com/office/drawing/2014/main" id="{0E2556C2-CB7D-4418-B55C-F5D248D969E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3201" name="Text Box 19">
          <a:extLst>
            <a:ext uri="{FF2B5EF4-FFF2-40B4-BE49-F238E27FC236}">
              <a16:creationId xmlns:a16="http://schemas.microsoft.com/office/drawing/2014/main" id="{14B6F7A6-D0FF-46AA-BE14-EFEE55C8C84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62</xdr:row>
      <xdr:rowOff>0</xdr:rowOff>
    </xdr:from>
    <xdr:ext cx="95250" cy="171450"/>
    <xdr:sp macro="" textlink="">
      <xdr:nvSpPr>
        <xdr:cNvPr id="3202" name="Text Box 16">
          <a:extLst>
            <a:ext uri="{FF2B5EF4-FFF2-40B4-BE49-F238E27FC236}">
              <a16:creationId xmlns:a16="http://schemas.microsoft.com/office/drawing/2014/main" id="{2766166A-A4E6-44B1-94A5-915B41E954A1}"/>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62</xdr:row>
      <xdr:rowOff>0</xdr:rowOff>
    </xdr:from>
    <xdr:ext cx="95250" cy="171450"/>
    <xdr:sp macro="" textlink="">
      <xdr:nvSpPr>
        <xdr:cNvPr id="3203" name="Text Box 17">
          <a:extLst>
            <a:ext uri="{FF2B5EF4-FFF2-40B4-BE49-F238E27FC236}">
              <a16:creationId xmlns:a16="http://schemas.microsoft.com/office/drawing/2014/main" id="{55FE31C1-F020-4961-A96C-2E4C919B9A68}"/>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62</xdr:row>
      <xdr:rowOff>0</xdr:rowOff>
    </xdr:from>
    <xdr:ext cx="95250" cy="171450"/>
    <xdr:sp macro="" textlink="">
      <xdr:nvSpPr>
        <xdr:cNvPr id="3204" name="Text Box 18">
          <a:extLst>
            <a:ext uri="{FF2B5EF4-FFF2-40B4-BE49-F238E27FC236}">
              <a16:creationId xmlns:a16="http://schemas.microsoft.com/office/drawing/2014/main" id="{797D9009-827A-413D-A373-2626FF59F06E}"/>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62</xdr:row>
      <xdr:rowOff>0</xdr:rowOff>
    </xdr:from>
    <xdr:ext cx="95250" cy="171450"/>
    <xdr:sp macro="" textlink="">
      <xdr:nvSpPr>
        <xdr:cNvPr id="3205" name="Text Box 19">
          <a:extLst>
            <a:ext uri="{FF2B5EF4-FFF2-40B4-BE49-F238E27FC236}">
              <a16:creationId xmlns:a16="http://schemas.microsoft.com/office/drawing/2014/main" id="{C9AA8CFC-70C9-46C1-B937-4B8C79EE4302}"/>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xdr:row>
      <xdr:rowOff>504825</xdr:rowOff>
    </xdr:from>
    <xdr:ext cx="95250" cy="444014"/>
    <xdr:sp macro="" textlink="">
      <xdr:nvSpPr>
        <xdr:cNvPr id="3206" name="Text Box 15">
          <a:extLst>
            <a:ext uri="{FF2B5EF4-FFF2-40B4-BE49-F238E27FC236}">
              <a16:creationId xmlns:a16="http://schemas.microsoft.com/office/drawing/2014/main" id="{895D1F88-5944-47AB-9252-F8CE03C08B2B}"/>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207" name="Text Box 16">
          <a:extLst>
            <a:ext uri="{FF2B5EF4-FFF2-40B4-BE49-F238E27FC236}">
              <a16:creationId xmlns:a16="http://schemas.microsoft.com/office/drawing/2014/main" id="{F0E21624-94C2-49F1-BB98-792AAC3A898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208" name="Text Box 17">
          <a:extLst>
            <a:ext uri="{FF2B5EF4-FFF2-40B4-BE49-F238E27FC236}">
              <a16:creationId xmlns:a16="http://schemas.microsoft.com/office/drawing/2014/main" id="{EC720587-9D1B-4D0A-8DF7-40A0288976D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209" name="Text Box 18">
          <a:extLst>
            <a:ext uri="{FF2B5EF4-FFF2-40B4-BE49-F238E27FC236}">
              <a16:creationId xmlns:a16="http://schemas.microsoft.com/office/drawing/2014/main" id="{C7797891-19CE-400B-99A4-3A81C11B804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210" name="Text Box 19">
          <a:extLst>
            <a:ext uri="{FF2B5EF4-FFF2-40B4-BE49-F238E27FC236}">
              <a16:creationId xmlns:a16="http://schemas.microsoft.com/office/drawing/2014/main" id="{29648BC6-E86D-4A2E-8E74-15C5AE730C46}"/>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60</xdr:row>
      <xdr:rowOff>504825</xdr:rowOff>
    </xdr:from>
    <xdr:ext cx="95250" cy="442269"/>
    <xdr:sp macro="" textlink="">
      <xdr:nvSpPr>
        <xdr:cNvPr id="3211" name="Text Box 15">
          <a:extLst>
            <a:ext uri="{FF2B5EF4-FFF2-40B4-BE49-F238E27FC236}">
              <a16:creationId xmlns:a16="http://schemas.microsoft.com/office/drawing/2014/main" id="{E3A1B8C5-5A7F-4AF6-905A-EDF6CD9DA145}"/>
            </a:ext>
          </a:extLst>
        </xdr:cNvPr>
        <xdr:cNvSpPr txBox="1">
          <a:spLocks noChangeArrowheads="1"/>
        </xdr:cNvSpPr>
      </xdr:nvSpPr>
      <xdr:spPr bwMode="auto">
        <a:xfrm>
          <a:off x="12540961" y="673302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3212" name="Text Box 16">
          <a:extLst>
            <a:ext uri="{FF2B5EF4-FFF2-40B4-BE49-F238E27FC236}">
              <a16:creationId xmlns:a16="http://schemas.microsoft.com/office/drawing/2014/main" id="{9624B563-3549-4244-8A97-97C400D2AEF2}"/>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3213" name="Text Box 17">
          <a:extLst>
            <a:ext uri="{FF2B5EF4-FFF2-40B4-BE49-F238E27FC236}">
              <a16:creationId xmlns:a16="http://schemas.microsoft.com/office/drawing/2014/main" id="{B0A5213A-7CAC-418A-9E1F-0B7B8494696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3214" name="Text Box 18">
          <a:extLst>
            <a:ext uri="{FF2B5EF4-FFF2-40B4-BE49-F238E27FC236}">
              <a16:creationId xmlns:a16="http://schemas.microsoft.com/office/drawing/2014/main" id="{906D6A39-C83F-42C1-B799-E09F58E62B2E}"/>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3215" name="Text Box 16">
          <a:extLst>
            <a:ext uri="{FF2B5EF4-FFF2-40B4-BE49-F238E27FC236}">
              <a16:creationId xmlns:a16="http://schemas.microsoft.com/office/drawing/2014/main" id="{0CB69048-D6CE-48F8-A49E-F7BD273D54D8}"/>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3216" name="Text Box 17">
          <a:extLst>
            <a:ext uri="{FF2B5EF4-FFF2-40B4-BE49-F238E27FC236}">
              <a16:creationId xmlns:a16="http://schemas.microsoft.com/office/drawing/2014/main" id="{70C9AFB4-9E2E-44B1-B630-CDCDA9375CB0}"/>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3217" name="Text Box 18">
          <a:extLst>
            <a:ext uri="{FF2B5EF4-FFF2-40B4-BE49-F238E27FC236}">
              <a16:creationId xmlns:a16="http://schemas.microsoft.com/office/drawing/2014/main" id="{3386132B-399A-4273-B5BB-EEFE65DF3524}"/>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3218" name="Text Box 19">
          <a:extLst>
            <a:ext uri="{FF2B5EF4-FFF2-40B4-BE49-F238E27FC236}">
              <a16:creationId xmlns:a16="http://schemas.microsoft.com/office/drawing/2014/main" id="{E06A6D7B-A739-40BB-AED3-291AF604DAA5}"/>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3219" name="Text Box 16">
          <a:extLst>
            <a:ext uri="{FF2B5EF4-FFF2-40B4-BE49-F238E27FC236}">
              <a16:creationId xmlns:a16="http://schemas.microsoft.com/office/drawing/2014/main" id="{17AA726A-8512-41DB-956F-CF36DFC0B485}"/>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3220" name="Text Box 17">
          <a:extLst>
            <a:ext uri="{FF2B5EF4-FFF2-40B4-BE49-F238E27FC236}">
              <a16:creationId xmlns:a16="http://schemas.microsoft.com/office/drawing/2014/main" id="{9C248F01-E81A-4878-8583-8EAA675BD0FB}"/>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3221" name="Text Box 18">
          <a:extLst>
            <a:ext uri="{FF2B5EF4-FFF2-40B4-BE49-F238E27FC236}">
              <a16:creationId xmlns:a16="http://schemas.microsoft.com/office/drawing/2014/main" id="{9F478364-5C12-4CFA-A6DF-64472507DE37}"/>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62</xdr:row>
      <xdr:rowOff>170392</xdr:rowOff>
    </xdr:from>
    <xdr:ext cx="95250" cy="213632"/>
    <xdr:sp macro="" textlink="">
      <xdr:nvSpPr>
        <xdr:cNvPr id="3222" name="Text Box 15">
          <a:extLst>
            <a:ext uri="{FF2B5EF4-FFF2-40B4-BE49-F238E27FC236}">
              <a16:creationId xmlns:a16="http://schemas.microsoft.com/office/drawing/2014/main" id="{A976A548-D8EF-4A3F-8EAA-65700CC27FDF}"/>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223" name="Text Box 16">
          <a:extLst>
            <a:ext uri="{FF2B5EF4-FFF2-40B4-BE49-F238E27FC236}">
              <a16:creationId xmlns:a16="http://schemas.microsoft.com/office/drawing/2014/main" id="{C1045E71-9D89-4F04-AF95-E53E9E2987F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224" name="Text Box 17">
          <a:extLst>
            <a:ext uri="{FF2B5EF4-FFF2-40B4-BE49-F238E27FC236}">
              <a16:creationId xmlns:a16="http://schemas.microsoft.com/office/drawing/2014/main" id="{B5E53BFE-31CB-4FFA-8559-720CD4E2D1C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225" name="Text Box 18">
          <a:extLst>
            <a:ext uri="{FF2B5EF4-FFF2-40B4-BE49-F238E27FC236}">
              <a16:creationId xmlns:a16="http://schemas.microsoft.com/office/drawing/2014/main" id="{E4B54E8A-F57A-43AC-851D-95A253E4F88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226" name="Text Box 19">
          <a:extLst>
            <a:ext uri="{FF2B5EF4-FFF2-40B4-BE49-F238E27FC236}">
              <a16:creationId xmlns:a16="http://schemas.microsoft.com/office/drawing/2014/main" id="{7775322A-A66B-4F40-9466-761B61C2591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3227" name="Text Box 16">
          <a:extLst>
            <a:ext uri="{FF2B5EF4-FFF2-40B4-BE49-F238E27FC236}">
              <a16:creationId xmlns:a16="http://schemas.microsoft.com/office/drawing/2014/main" id="{FE810FFE-B5DC-4D2E-B295-B63633E72D7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3228" name="Text Box 17">
          <a:extLst>
            <a:ext uri="{FF2B5EF4-FFF2-40B4-BE49-F238E27FC236}">
              <a16:creationId xmlns:a16="http://schemas.microsoft.com/office/drawing/2014/main" id="{8E59B971-A64E-485E-B6DF-B63690E0F112}"/>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3229" name="Text Box 18">
          <a:extLst>
            <a:ext uri="{FF2B5EF4-FFF2-40B4-BE49-F238E27FC236}">
              <a16:creationId xmlns:a16="http://schemas.microsoft.com/office/drawing/2014/main" id="{9C778F2B-B0C2-433C-8F67-8566CFE0504E}"/>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3230" name="Text Box 19">
          <a:extLst>
            <a:ext uri="{FF2B5EF4-FFF2-40B4-BE49-F238E27FC236}">
              <a16:creationId xmlns:a16="http://schemas.microsoft.com/office/drawing/2014/main" id="{04511A08-65B6-4FB1-A0F9-3048D525AF7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59</xdr:row>
      <xdr:rowOff>0</xdr:rowOff>
    </xdr:from>
    <xdr:ext cx="95250" cy="171450"/>
    <xdr:sp macro="" textlink="">
      <xdr:nvSpPr>
        <xdr:cNvPr id="3231" name="Text Box 16">
          <a:extLst>
            <a:ext uri="{FF2B5EF4-FFF2-40B4-BE49-F238E27FC236}">
              <a16:creationId xmlns:a16="http://schemas.microsoft.com/office/drawing/2014/main" id="{604BABFF-B73E-4F61-B6C2-CDEA7D4CF8D4}"/>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59</xdr:row>
      <xdr:rowOff>0</xdr:rowOff>
    </xdr:from>
    <xdr:ext cx="95250" cy="171450"/>
    <xdr:sp macro="" textlink="">
      <xdr:nvSpPr>
        <xdr:cNvPr id="3232" name="Text Box 17">
          <a:extLst>
            <a:ext uri="{FF2B5EF4-FFF2-40B4-BE49-F238E27FC236}">
              <a16:creationId xmlns:a16="http://schemas.microsoft.com/office/drawing/2014/main" id="{51757120-127F-49FE-8C38-59075E07A3E2}"/>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59</xdr:row>
      <xdr:rowOff>0</xdr:rowOff>
    </xdr:from>
    <xdr:ext cx="95250" cy="171450"/>
    <xdr:sp macro="" textlink="">
      <xdr:nvSpPr>
        <xdr:cNvPr id="3233" name="Text Box 18">
          <a:extLst>
            <a:ext uri="{FF2B5EF4-FFF2-40B4-BE49-F238E27FC236}">
              <a16:creationId xmlns:a16="http://schemas.microsoft.com/office/drawing/2014/main" id="{EA28E6A7-24C5-4B0D-A24F-5CB9BDF86DB3}"/>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59</xdr:row>
      <xdr:rowOff>0</xdr:rowOff>
    </xdr:from>
    <xdr:ext cx="95250" cy="171450"/>
    <xdr:sp macro="" textlink="">
      <xdr:nvSpPr>
        <xdr:cNvPr id="3234" name="Text Box 19">
          <a:extLst>
            <a:ext uri="{FF2B5EF4-FFF2-40B4-BE49-F238E27FC236}">
              <a16:creationId xmlns:a16="http://schemas.microsoft.com/office/drawing/2014/main" id="{F2C08DF2-E823-46C0-8384-5F032530BC49}"/>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xdr:row>
      <xdr:rowOff>504825</xdr:rowOff>
    </xdr:from>
    <xdr:ext cx="95250" cy="444014"/>
    <xdr:sp macro="" textlink="">
      <xdr:nvSpPr>
        <xdr:cNvPr id="3235" name="Text Box 15">
          <a:extLst>
            <a:ext uri="{FF2B5EF4-FFF2-40B4-BE49-F238E27FC236}">
              <a16:creationId xmlns:a16="http://schemas.microsoft.com/office/drawing/2014/main" id="{FFD163E9-33BB-4A16-85EB-978056D7582E}"/>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236" name="Text Box 16">
          <a:extLst>
            <a:ext uri="{FF2B5EF4-FFF2-40B4-BE49-F238E27FC236}">
              <a16:creationId xmlns:a16="http://schemas.microsoft.com/office/drawing/2014/main" id="{C35810F2-B310-40D8-A43A-A16511B636A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237" name="Text Box 17">
          <a:extLst>
            <a:ext uri="{FF2B5EF4-FFF2-40B4-BE49-F238E27FC236}">
              <a16:creationId xmlns:a16="http://schemas.microsoft.com/office/drawing/2014/main" id="{7383665F-EB44-4D1C-9C24-BBAEAA23C87C}"/>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238" name="Text Box 18">
          <a:extLst>
            <a:ext uri="{FF2B5EF4-FFF2-40B4-BE49-F238E27FC236}">
              <a16:creationId xmlns:a16="http://schemas.microsoft.com/office/drawing/2014/main" id="{5851AC19-34A9-467C-9C5A-AE2959775E9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0</xdr:rowOff>
    </xdr:from>
    <xdr:ext cx="95250" cy="171450"/>
    <xdr:sp macro="" textlink="">
      <xdr:nvSpPr>
        <xdr:cNvPr id="3239" name="Text Box 19">
          <a:extLst>
            <a:ext uri="{FF2B5EF4-FFF2-40B4-BE49-F238E27FC236}">
              <a16:creationId xmlns:a16="http://schemas.microsoft.com/office/drawing/2014/main" id="{A0502C18-A9F7-4265-86B2-70D7FE52ACA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3240" name="Text Box 16">
          <a:extLst>
            <a:ext uri="{FF2B5EF4-FFF2-40B4-BE49-F238E27FC236}">
              <a16:creationId xmlns:a16="http://schemas.microsoft.com/office/drawing/2014/main" id="{87283F89-77E4-464C-969B-EC593F755C1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0</xdr:rowOff>
    </xdr:from>
    <xdr:ext cx="95250" cy="171450"/>
    <xdr:sp macro="" textlink="">
      <xdr:nvSpPr>
        <xdr:cNvPr id="3241" name="Text Box 17">
          <a:extLst>
            <a:ext uri="{FF2B5EF4-FFF2-40B4-BE49-F238E27FC236}">
              <a16:creationId xmlns:a16="http://schemas.microsoft.com/office/drawing/2014/main" id="{707A0054-8902-4763-8333-EBF5DDDA67BE}"/>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1020762</xdr:colOff>
      <xdr:row>62</xdr:row>
      <xdr:rowOff>15875</xdr:rowOff>
    </xdr:from>
    <xdr:ext cx="95250" cy="171450"/>
    <xdr:sp macro="" textlink="">
      <xdr:nvSpPr>
        <xdr:cNvPr id="3242" name="Text Box 18">
          <a:extLst>
            <a:ext uri="{FF2B5EF4-FFF2-40B4-BE49-F238E27FC236}">
              <a16:creationId xmlns:a16="http://schemas.microsoft.com/office/drawing/2014/main" id="{81780884-16E0-4139-9D45-A8F6EF8FB04B}"/>
            </a:ext>
          </a:extLst>
        </xdr:cNvPr>
        <xdr:cNvSpPr txBox="1">
          <a:spLocks noChangeArrowheads="1"/>
        </xdr:cNvSpPr>
      </xdr:nvSpPr>
      <xdr:spPr bwMode="auto">
        <a:xfrm>
          <a:off x="12485398" y="711633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3243" name="Text Box 16">
          <a:extLst>
            <a:ext uri="{FF2B5EF4-FFF2-40B4-BE49-F238E27FC236}">
              <a16:creationId xmlns:a16="http://schemas.microsoft.com/office/drawing/2014/main" id="{8CB3BB67-1179-4AF3-84DC-8C69C9D335C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3244" name="Text Box 17">
          <a:extLst>
            <a:ext uri="{FF2B5EF4-FFF2-40B4-BE49-F238E27FC236}">
              <a16:creationId xmlns:a16="http://schemas.microsoft.com/office/drawing/2014/main" id="{69D345C6-27ED-44B3-9372-A4F1038D9F35}"/>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3245" name="Text Box 18">
          <a:extLst>
            <a:ext uri="{FF2B5EF4-FFF2-40B4-BE49-F238E27FC236}">
              <a16:creationId xmlns:a16="http://schemas.microsoft.com/office/drawing/2014/main" id="{56668F1F-EA27-4342-8B49-90A0BBBADF68}"/>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3246" name="Text Box 19">
          <a:extLst>
            <a:ext uri="{FF2B5EF4-FFF2-40B4-BE49-F238E27FC236}">
              <a16:creationId xmlns:a16="http://schemas.microsoft.com/office/drawing/2014/main" id="{29627340-A254-4081-B688-88681AFB6DC9}"/>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62</xdr:row>
      <xdr:rowOff>0</xdr:rowOff>
    </xdr:from>
    <xdr:ext cx="95250" cy="171450"/>
    <xdr:sp macro="" textlink="">
      <xdr:nvSpPr>
        <xdr:cNvPr id="3247" name="Text Box 16">
          <a:extLst>
            <a:ext uri="{FF2B5EF4-FFF2-40B4-BE49-F238E27FC236}">
              <a16:creationId xmlns:a16="http://schemas.microsoft.com/office/drawing/2014/main" id="{BFC7E414-864C-4642-98F9-30BB9E0A9C79}"/>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62</xdr:row>
      <xdr:rowOff>170392</xdr:rowOff>
    </xdr:from>
    <xdr:ext cx="95250" cy="213632"/>
    <xdr:sp macro="" textlink="">
      <xdr:nvSpPr>
        <xdr:cNvPr id="3248" name="Text Box 15">
          <a:extLst>
            <a:ext uri="{FF2B5EF4-FFF2-40B4-BE49-F238E27FC236}">
              <a16:creationId xmlns:a16="http://schemas.microsoft.com/office/drawing/2014/main" id="{A0956B0D-9E36-4740-8011-6D6756DC54DA}"/>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504825</xdr:rowOff>
    </xdr:from>
    <xdr:ext cx="95250" cy="448496"/>
    <xdr:sp macro="" textlink="">
      <xdr:nvSpPr>
        <xdr:cNvPr id="3249" name="Text Box 15">
          <a:extLst>
            <a:ext uri="{FF2B5EF4-FFF2-40B4-BE49-F238E27FC236}">
              <a16:creationId xmlns:a16="http://schemas.microsoft.com/office/drawing/2014/main" id="{B008E137-4FCA-4620-A6EC-3411A8E2E0BA}"/>
            </a:ext>
          </a:extLst>
        </xdr:cNvPr>
        <xdr:cNvSpPr txBox="1">
          <a:spLocks noChangeArrowheads="1"/>
        </xdr:cNvSpPr>
      </xdr:nvSpPr>
      <xdr:spPr bwMode="auto">
        <a:xfrm>
          <a:off x="4664364" y="5994111"/>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504825</xdr:rowOff>
    </xdr:from>
    <xdr:ext cx="95250" cy="442269"/>
    <xdr:sp macro="" textlink="">
      <xdr:nvSpPr>
        <xdr:cNvPr id="3250" name="Text Box 15">
          <a:extLst>
            <a:ext uri="{FF2B5EF4-FFF2-40B4-BE49-F238E27FC236}">
              <a16:creationId xmlns:a16="http://schemas.microsoft.com/office/drawing/2014/main" id="{69CED43F-434E-4568-9C66-9E83EB738663}"/>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62</xdr:row>
      <xdr:rowOff>504825</xdr:rowOff>
    </xdr:from>
    <xdr:ext cx="95250" cy="442269"/>
    <xdr:sp macro="" textlink="">
      <xdr:nvSpPr>
        <xdr:cNvPr id="3251" name="Text Box 15">
          <a:extLst>
            <a:ext uri="{FF2B5EF4-FFF2-40B4-BE49-F238E27FC236}">
              <a16:creationId xmlns:a16="http://schemas.microsoft.com/office/drawing/2014/main" id="{1C1274AF-1B61-482D-A478-A3D7AE9A98EA}"/>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504825</xdr:rowOff>
    </xdr:from>
    <xdr:ext cx="95250" cy="213632"/>
    <xdr:sp macro="" textlink="">
      <xdr:nvSpPr>
        <xdr:cNvPr id="3252" name="Text Box 15">
          <a:extLst>
            <a:ext uri="{FF2B5EF4-FFF2-40B4-BE49-F238E27FC236}">
              <a16:creationId xmlns:a16="http://schemas.microsoft.com/office/drawing/2014/main" id="{8CC0BAD6-871F-4183-A777-6429531ECFBC}"/>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504825</xdr:rowOff>
    </xdr:from>
    <xdr:ext cx="95250" cy="444331"/>
    <xdr:sp macro="" textlink="">
      <xdr:nvSpPr>
        <xdr:cNvPr id="3253" name="Text Box 15">
          <a:extLst>
            <a:ext uri="{FF2B5EF4-FFF2-40B4-BE49-F238E27FC236}">
              <a16:creationId xmlns:a16="http://schemas.microsoft.com/office/drawing/2014/main" id="{F1C545D7-21DE-41E2-8056-85349B139871}"/>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62</xdr:row>
      <xdr:rowOff>170392</xdr:rowOff>
    </xdr:from>
    <xdr:ext cx="95250" cy="213632"/>
    <xdr:sp macro="" textlink="">
      <xdr:nvSpPr>
        <xdr:cNvPr id="3254" name="Text Box 15">
          <a:extLst>
            <a:ext uri="{FF2B5EF4-FFF2-40B4-BE49-F238E27FC236}">
              <a16:creationId xmlns:a16="http://schemas.microsoft.com/office/drawing/2014/main" id="{AD87B3AF-66B5-42D5-9FAC-EF38B5BA381E}"/>
            </a:ext>
          </a:extLst>
        </xdr:cNvPr>
        <xdr:cNvSpPr txBox="1">
          <a:spLocks noChangeArrowheads="1"/>
        </xdr:cNvSpPr>
      </xdr:nvSpPr>
      <xdr:spPr bwMode="auto">
        <a:xfrm>
          <a:off x="12578484" y="579302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255" name="Text Box 16">
          <a:extLst>
            <a:ext uri="{FF2B5EF4-FFF2-40B4-BE49-F238E27FC236}">
              <a16:creationId xmlns:a16="http://schemas.microsoft.com/office/drawing/2014/main" id="{5AE79C20-74C0-4959-8733-A2081223BED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256" name="Text Box 17">
          <a:extLst>
            <a:ext uri="{FF2B5EF4-FFF2-40B4-BE49-F238E27FC236}">
              <a16:creationId xmlns:a16="http://schemas.microsoft.com/office/drawing/2014/main" id="{74C354A9-CE83-4D1A-92E0-7BD685711C2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257" name="Text Box 18">
          <a:extLst>
            <a:ext uri="{FF2B5EF4-FFF2-40B4-BE49-F238E27FC236}">
              <a16:creationId xmlns:a16="http://schemas.microsoft.com/office/drawing/2014/main" id="{1E2CDDC1-9A15-498C-B598-FEB967A1481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258" name="Text Box 19">
          <a:extLst>
            <a:ext uri="{FF2B5EF4-FFF2-40B4-BE49-F238E27FC236}">
              <a16:creationId xmlns:a16="http://schemas.microsoft.com/office/drawing/2014/main" id="{A0A84634-FCF2-42D6-ADE8-86F20084294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3259" name="Text Box 16">
          <a:extLst>
            <a:ext uri="{FF2B5EF4-FFF2-40B4-BE49-F238E27FC236}">
              <a16:creationId xmlns:a16="http://schemas.microsoft.com/office/drawing/2014/main" id="{DB628C1E-970D-4F15-8171-7263F7657E09}"/>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3260" name="Text Box 17">
          <a:extLst>
            <a:ext uri="{FF2B5EF4-FFF2-40B4-BE49-F238E27FC236}">
              <a16:creationId xmlns:a16="http://schemas.microsoft.com/office/drawing/2014/main" id="{72750AE2-2377-4CF2-8753-E20231B3704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3261" name="Text Box 18">
          <a:extLst>
            <a:ext uri="{FF2B5EF4-FFF2-40B4-BE49-F238E27FC236}">
              <a16:creationId xmlns:a16="http://schemas.microsoft.com/office/drawing/2014/main" id="{E3ABFFA0-352D-4FD3-BDE0-0CF3CAB6C47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3262" name="Text Box 19">
          <a:extLst>
            <a:ext uri="{FF2B5EF4-FFF2-40B4-BE49-F238E27FC236}">
              <a16:creationId xmlns:a16="http://schemas.microsoft.com/office/drawing/2014/main" id="{EE459287-58C9-40C0-84B8-7677E61E90BE}"/>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66</xdr:row>
      <xdr:rowOff>0</xdr:rowOff>
    </xdr:from>
    <xdr:ext cx="95250" cy="171450"/>
    <xdr:sp macro="" textlink="">
      <xdr:nvSpPr>
        <xdr:cNvPr id="3263" name="Text Box 16">
          <a:extLst>
            <a:ext uri="{FF2B5EF4-FFF2-40B4-BE49-F238E27FC236}">
              <a16:creationId xmlns:a16="http://schemas.microsoft.com/office/drawing/2014/main" id="{5CFDCC84-FA0E-4F2F-BD17-FFA2E957DFB2}"/>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66</xdr:row>
      <xdr:rowOff>0</xdr:rowOff>
    </xdr:from>
    <xdr:ext cx="95250" cy="171450"/>
    <xdr:sp macro="" textlink="">
      <xdr:nvSpPr>
        <xdr:cNvPr id="3264" name="Text Box 17">
          <a:extLst>
            <a:ext uri="{FF2B5EF4-FFF2-40B4-BE49-F238E27FC236}">
              <a16:creationId xmlns:a16="http://schemas.microsoft.com/office/drawing/2014/main" id="{87E7FD4E-BA6D-4E6D-A6C2-17E1DE252E53}"/>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66</xdr:row>
      <xdr:rowOff>0</xdr:rowOff>
    </xdr:from>
    <xdr:ext cx="95250" cy="171450"/>
    <xdr:sp macro="" textlink="">
      <xdr:nvSpPr>
        <xdr:cNvPr id="3265" name="Text Box 18">
          <a:extLst>
            <a:ext uri="{FF2B5EF4-FFF2-40B4-BE49-F238E27FC236}">
              <a16:creationId xmlns:a16="http://schemas.microsoft.com/office/drawing/2014/main" id="{0B43DFCD-C5BD-4F56-9B23-BAD105CC0FB2}"/>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66</xdr:row>
      <xdr:rowOff>0</xdr:rowOff>
    </xdr:from>
    <xdr:ext cx="95250" cy="171450"/>
    <xdr:sp macro="" textlink="">
      <xdr:nvSpPr>
        <xdr:cNvPr id="3266" name="Text Box 19">
          <a:extLst>
            <a:ext uri="{FF2B5EF4-FFF2-40B4-BE49-F238E27FC236}">
              <a16:creationId xmlns:a16="http://schemas.microsoft.com/office/drawing/2014/main" id="{04D52B62-92D3-4B0F-939F-7A6021A7BD2D}"/>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xdr:row>
      <xdr:rowOff>504825</xdr:rowOff>
    </xdr:from>
    <xdr:ext cx="95250" cy="444014"/>
    <xdr:sp macro="" textlink="">
      <xdr:nvSpPr>
        <xdr:cNvPr id="3267" name="Text Box 15">
          <a:extLst>
            <a:ext uri="{FF2B5EF4-FFF2-40B4-BE49-F238E27FC236}">
              <a16:creationId xmlns:a16="http://schemas.microsoft.com/office/drawing/2014/main" id="{98AFEEE9-7452-4048-8F57-F44FA031AC2F}"/>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268" name="Text Box 16">
          <a:extLst>
            <a:ext uri="{FF2B5EF4-FFF2-40B4-BE49-F238E27FC236}">
              <a16:creationId xmlns:a16="http://schemas.microsoft.com/office/drawing/2014/main" id="{A5353F0B-1081-40F0-BFFF-AF6F4D4B55C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269" name="Text Box 17">
          <a:extLst>
            <a:ext uri="{FF2B5EF4-FFF2-40B4-BE49-F238E27FC236}">
              <a16:creationId xmlns:a16="http://schemas.microsoft.com/office/drawing/2014/main" id="{7D68D0BF-4D4F-4F31-A51C-64C74ED329D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270" name="Text Box 18">
          <a:extLst>
            <a:ext uri="{FF2B5EF4-FFF2-40B4-BE49-F238E27FC236}">
              <a16:creationId xmlns:a16="http://schemas.microsoft.com/office/drawing/2014/main" id="{5990B72D-8F86-45D8-BEB4-50E8C8B2264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271" name="Text Box 19">
          <a:extLst>
            <a:ext uri="{FF2B5EF4-FFF2-40B4-BE49-F238E27FC236}">
              <a16:creationId xmlns:a16="http://schemas.microsoft.com/office/drawing/2014/main" id="{4DF963E7-7D92-48A5-B79E-424CC40FBBF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3272" name="Text Box 16">
          <a:extLst>
            <a:ext uri="{FF2B5EF4-FFF2-40B4-BE49-F238E27FC236}">
              <a16:creationId xmlns:a16="http://schemas.microsoft.com/office/drawing/2014/main" id="{24C48E8A-8F56-4747-8EC4-3650C57239F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3273" name="Text Box 17">
          <a:extLst>
            <a:ext uri="{FF2B5EF4-FFF2-40B4-BE49-F238E27FC236}">
              <a16:creationId xmlns:a16="http://schemas.microsoft.com/office/drawing/2014/main" id="{8A4B8C4F-E645-4EA6-917B-C0D5E60F9678}"/>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3274" name="Text Box 18">
          <a:extLst>
            <a:ext uri="{FF2B5EF4-FFF2-40B4-BE49-F238E27FC236}">
              <a16:creationId xmlns:a16="http://schemas.microsoft.com/office/drawing/2014/main" id="{E3A7C0BD-CFF6-4432-94A5-55996A68A93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3275" name="Text Box 16">
          <a:extLst>
            <a:ext uri="{FF2B5EF4-FFF2-40B4-BE49-F238E27FC236}">
              <a16:creationId xmlns:a16="http://schemas.microsoft.com/office/drawing/2014/main" id="{842D584E-8E06-4804-8D2F-FDE4A93D8D0B}"/>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3276" name="Text Box 17">
          <a:extLst>
            <a:ext uri="{FF2B5EF4-FFF2-40B4-BE49-F238E27FC236}">
              <a16:creationId xmlns:a16="http://schemas.microsoft.com/office/drawing/2014/main" id="{85116287-BA3F-4FE4-9D93-1E92BED22DFC}"/>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3277" name="Text Box 18">
          <a:extLst>
            <a:ext uri="{FF2B5EF4-FFF2-40B4-BE49-F238E27FC236}">
              <a16:creationId xmlns:a16="http://schemas.microsoft.com/office/drawing/2014/main" id="{B22031E0-443A-47DF-812A-BCDA74AE2D78}"/>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3278" name="Text Box 19">
          <a:extLst>
            <a:ext uri="{FF2B5EF4-FFF2-40B4-BE49-F238E27FC236}">
              <a16:creationId xmlns:a16="http://schemas.microsoft.com/office/drawing/2014/main" id="{A55A7D23-EDD0-4CAE-8058-319785245C80}"/>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3279" name="Text Box 16">
          <a:extLst>
            <a:ext uri="{FF2B5EF4-FFF2-40B4-BE49-F238E27FC236}">
              <a16:creationId xmlns:a16="http://schemas.microsoft.com/office/drawing/2014/main" id="{F0891D7E-13C8-4BF1-ABA4-F18155D06851}"/>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3280" name="Text Box 17">
          <a:extLst>
            <a:ext uri="{FF2B5EF4-FFF2-40B4-BE49-F238E27FC236}">
              <a16:creationId xmlns:a16="http://schemas.microsoft.com/office/drawing/2014/main" id="{0D7A9A57-0267-4ED1-87B2-9810C76D76F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3281" name="Text Box 18">
          <a:extLst>
            <a:ext uri="{FF2B5EF4-FFF2-40B4-BE49-F238E27FC236}">
              <a16:creationId xmlns:a16="http://schemas.microsoft.com/office/drawing/2014/main" id="{8E6BCA5A-5661-4BA1-8449-0C34D402071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3282" name="Text Box 19">
          <a:extLst>
            <a:ext uri="{FF2B5EF4-FFF2-40B4-BE49-F238E27FC236}">
              <a16:creationId xmlns:a16="http://schemas.microsoft.com/office/drawing/2014/main" id="{B5B17272-3910-41C6-A989-5F77445AB929}"/>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504825</xdr:rowOff>
    </xdr:from>
    <xdr:ext cx="95250" cy="456743"/>
    <xdr:sp macro="" textlink="">
      <xdr:nvSpPr>
        <xdr:cNvPr id="3283" name="Text Box 15">
          <a:extLst>
            <a:ext uri="{FF2B5EF4-FFF2-40B4-BE49-F238E27FC236}">
              <a16:creationId xmlns:a16="http://schemas.microsoft.com/office/drawing/2014/main" id="{6A08D466-E7A2-4184-BB3A-603F267F33BC}"/>
            </a:ext>
          </a:extLst>
        </xdr:cNvPr>
        <xdr:cNvSpPr txBox="1">
          <a:spLocks noChangeArrowheads="1"/>
        </xdr:cNvSpPr>
      </xdr:nvSpPr>
      <xdr:spPr bwMode="auto">
        <a:xfrm>
          <a:off x="4664364" y="5994111"/>
          <a:ext cx="95250" cy="456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504825</xdr:rowOff>
    </xdr:from>
    <xdr:ext cx="95250" cy="442269"/>
    <xdr:sp macro="" textlink="">
      <xdr:nvSpPr>
        <xdr:cNvPr id="3284" name="Text Box 15">
          <a:extLst>
            <a:ext uri="{FF2B5EF4-FFF2-40B4-BE49-F238E27FC236}">
              <a16:creationId xmlns:a16="http://schemas.microsoft.com/office/drawing/2014/main" id="{D6F778E3-0E3D-4F23-97C9-EC4E9CB1948A}"/>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62</xdr:row>
      <xdr:rowOff>504825</xdr:rowOff>
    </xdr:from>
    <xdr:ext cx="95250" cy="442269"/>
    <xdr:sp macro="" textlink="">
      <xdr:nvSpPr>
        <xdr:cNvPr id="3285" name="Text Box 15">
          <a:extLst>
            <a:ext uri="{FF2B5EF4-FFF2-40B4-BE49-F238E27FC236}">
              <a16:creationId xmlns:a16="http://schemas.microsoft.com/office/drawing/2014/main" id="{090E8F7A-4D80-43F3-BA41-1AE7D5B9CD7A}"/>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504825</xdr:rowOff>
    </xdr:from>
    <xdr:ext cx="95250" cy="213632"/>
    <xdr:sp macro="" textlink="">
      <xdr:nvSpPr>
        <xdr:cNvPr id="3286" name="Text Box 15">
          <a:extLst>
            <a:ext uri="{FF2B5EF4-FFF2-40B4-BE49-F238E27FC236}">
              <a16:creationId xmlns:a16="http://schemas.microsoft.com/office/drawing/2014/main" id="{AB3D271E-C9E0-4894-8740-649F4D729C4B}"/>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62</xdr:row>
      <xdr:rowOff>504825</xdr:rowOff>
    </xdr:from>
    <xdr:ext cx="95250" cy="444331"/>
    <xdr:sp macro="" textlink="">
      <xdr:nvSpPr>
        <xdr:cNvPr id="3287" name="Text Box 15">
          <a:extLst>
            <a:ext uri="{FF2B5EF4-FFF2-40B4-BE49-F238E27FC236}">
              <a16:creationId xmlns:a16="http://schemas.microsoft.com/office/drawing/2014/main" id="{11C72A8D-0B4E-4541-9BFA-83ED05554F91}"/>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62</xdr:row>
      <xdr:rowOff>504825</xdr:rowOff>
    </xdr:from>
    <xdr:ext cx="95250" cy="213632"/>
    <xdr:sp macro="" textlink="">
      <xdr:nvSpPr>
        <xdr:cNvPr id="3288" name="Text Box 15">
          <a:extLst>
            <a:ext uri="{FF2B5EF4-FFF2-40B4-BE49-F238E27FC236}">
              <a16:creationId xmlns:a16="http://schemas.microsoft.com/office/drawing/2014/main" id="{46F58349-BE47-4D23-A27D-92C6183EC4CE}"/>
            </a:ext>
          </a:extLst>
        </xdr:cNvPr>
        <xdr:cNvSpPr txBox="1">
          <a:spLocks noChangeArrowheads="1"/>
        </xdr:cNvSpPr>
      </xdr:nvSpPr>
      <xdr:spPr bwMode="auto">
        <a:xfrm>
          <a:off x="12540961"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289" name="Text Box 16">
          <a:extLst>
            <a:ext uri="{FF2B5EF4-FFF2-40B4-BE49-F238E27FC236}">
              <a16:creationId xmlns:a16="http://schemas.microsoft.com/office/drawing/2014/main" id="{182F6C09-9574-4EA2-B5B3-60DCA2AD452E}"/>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290" name="Text Box 17">
          <a:extLst>
            <a:ext uri="{FF2B5EF4-FFF2-40B4-BE49-F238E27FC236}">
              <a16:creationId xmlns:a16="http://schemas.microsoft.com/office/drawing/2014/main" id="{D04FDC68-1725-42C8-B241-15F80E7C4A0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291" name="Text Box 18">
          <a:extLst>
            <a:ext uri="{FF2B5EF4-FFF2-40B4-BE49-F238E27FC236}">
              <a16:creationId xmlns:a16="http://schemas.microsoft.com/office/drawing/2014/main" id="{AB925FA3-7152-4963-8262-535917B6F82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292" name="Text Box 19">
          <a:extLst>
            <a:ext uri="{FF2B5EF4-FFF2-40B4-BE49-F238E27FC236}">
              <a16:creationId xmlns:a16="http://schemas.microsoft.com/office/drawing/2014/main" id="{3A7280C3-2BF2-4BEE-809A-B5B9F455098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3293" name="Text Box 16">
          <a:extLst>
            <a:ext uri="{FF2B5EF4-FFF2-40B4-BE49-F238E27FC236}">
              <a16:creationId xmlns:a16="http://schemas.microsoft.com/office/drawing/2014/main" id="{20E3CE0A-EA54-4EC6-AABB-8D0A1996E87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3294" name="Text Box 17">
          <a:extLst>
            <a:ext uri="{FF2B5EF4-FFF2-40B4-BE49-F238E27FC236}">
              <a16:creationId xmlns:a16="http://schemas.microsoft.com/office/drawing/2014/main" id="{7A19FC93-251D-406B-B99D-EC85C7FE4CC7}"/>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3295" name="Text Box 18">
          <a:extLst>
            <a:ext uri="{FF2B5EF4-FFF2-40B4-BE49-F238E27FC236}">
              <a16:creationId xmlns:a16="http://schemas.microsoft.com/office/drawing/2014/main" id="{CD862696-8EE7-4590-90D4-607BAF9AB5ED}"/>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3296" name="Text Box 19">
          <a:extLst>
            <a:ext uri="{FF2B5EF4-FFF2-40B4-BE49-F238E27FC236}">
              <a16:creationId xmlns:a16="http://schemas.microsoft.com/office/drawing/2014/main" id="{C5491FB1-5B47-40A4-8FF5-1B2D9BB94EF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66</xdr:row>
      <xdr:rowOff>0</xdr:rowOff>
    </xdr:from>
    <xdr:ext cx="95250" cy="171450"/>
    <xdr:sp macro="" textlink="">
      <xdr:nvSpPr>
        <xdr:cNvPr id="3297" name="Text Box 16">
          <a:extLst>
            <a:ext uri="{FF2B5EF4-FFF2-40B4-BE49-F238E27FC236}">
              <a16:creationId xmlns:a16="http://schemas.microsoft.com/office/drawing/2014/main" id="{4CD5BC8A-3546-4EEB-9CF3-1D0752649D82}"/>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66</xdr:row>
      <xdr:rowOff>0</xdr:rowOff>
    </xdr:from>
    <xdr:ext cx="95250" cy="171450"/>
    <xdr:sp macro="" textlink="">
      <xdr:nvSpPr>
        <xdr:cNvPr id="3298" name="Text Box 17">
          <a:extLst>
            <a:ext uri="{FF2B5EF4-FFF2-40B4-BE49-F238E27FC236}">
              <a16:creationId xmlns:a16="http://schemas.microsoft.com/office/drawing/2014/main" id="{4144BE1A-F527-4DED-8A69-060BD07BCF3B}"/>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66</xdr:row>
      <xdr:rowOff>0</xdr:rowOff>
    </xdr:from>
    <xdr:ext cx="95250" cy="171450"/>
    <xdr:sp macro="" textlink="">
      <xdr:nvSpPr>
        <xdr:cNvPr id="3299" name="Text Box 18">
          <a:extLst>
            <a:ext uri="{FF2B5EF4-FFF2-40B4-BE49-F238E27FC236}">
              <a16:creationId xmlns:a16="http://schemas.microsoft.com/office/drawing/2014/main" id="{0D8DB063-8FF6-4EEE-93CE-2FED5AF29AB4}"/>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66</xdr:row>
      <xdr:rowOff>0</xdr:rowOff>
    </xdr:from>
    <xdr:ext cx="95250" cy="171450"/>
    <xdr:sp macro="" textlink="">
      <xdr:nvSpPr>
        <xdr:cNvPr id="3300" name="Text Box 19">
          <a:extLst>
            <a:ext uri="{FF2B5EF4-FFF2-40B4-BE49-F238E27FC236}">
              <a16:creationId xmlns:a16="http://schemas.microsoft.com/office/drawing/2014/main" id="{ECE0CBAF-2777-47CB-9390-209122BCC3B0}"/>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xdr:row>
      <xdr:rowOff>504825</xdr:rowOff>
    </xdr:from>
    <xdr:ext cx="95250" cy="444014"/>
    <xdr:sp macro="" textlink="">
      <xdr:nvSpPr>
        <xdr:cNvPr id="3301" name="Text Box 15">
          <a:extLst>
            <a:ext uri="{FF2B5EF4-FFF2-40B4-BE49-F238E27FC236}">
              <a16:creationId xmlns:a16="http://schemas.microsoft.com/office/drawing/2014/main" id="{29CDA271-EA95-4E6A-A621-4ADBF7D9745A}"/>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302" name="Text Box 16">
          <a:extLst>
            <a:ext uri="{FF2B5EF4-FFF2-40B4-BE49-F238E27FC236}">
              <a16:creationId xmlns:a16="http://schemas.microsoft.com/office/drawing/2014/main" id="{AE62D418-9AA6-4B9E-BB14-ADDA8FF8420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303" name="Text Box 17">
          <a:extLst>
            <a:ext uri="{FF2B5EF4-FFF2-40B4-BE49-F238E27FC236}">
              <a16:creationId xmlns:a16="http://schemas.microsoft.com/office/drawing/2014/main" id="{B79B5742-6482-4532-AC69-13585BCD5CC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304" name="Text Box 18">
          <a:extLst>
            <a:ext uri="{FF2B5EF4-FFF2-40B4-BE49-F238E27FC236}">
              <a16:creationId xmlns:a16="http://schemas.microsoft.com/office/drawing/2014/main" id="{B2980CC6-5182-47B3-87A5-301FC2CDC0A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305" name="Text Box 19">
          <a:extLst>
            <a:ext uri="{FF2B5EF4-FFF2-40B4-BE49-F238E27FC236}">
              <a16:creationId xmlns:a16="http://schemas.microsoft.com/office/drawing/2014/main" id="{73624ADF-FCCE-41C2-895F-437392276753}"/>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64</xdr:row>
      <xdr:rowOff>504825</xdr:rowOff>
    </xdr:from>
    <xdr:ext cx="95250" cy="442269"/>
    <xdr:sp macro="" textlink="">
      <xdr:nvSpPr>
        <xdr:cNvPr id="3306" name="Text Box 15">
          <a:extLst>
            <a:ext uri="{FF2B5EF4-FFF2-40B4-BE49-F238E27FC236}">
              <a16:creationId xmlns:a16="http://schemas.microsoft.com/office/drawing/2014/main" id="{757BCC94-959B-4BD9-BA31-B47BC1E3C8C2}"/>
            </a:ext>
          </a:extLst>
        </xdr:cNvPr>
        <xdr:cNvSpPr txBox="1">
          <a:spLocks noChangeArrowheads="1"/>
        </xdr:cNvSpPr>
      </xdr:nvSpPr>
      <xdr:spPr bwMode="auto">
        <a:xfrm>
          <a:off x="12540961" y="673302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3307" name="Text Box 16">
          <a:extLst>
            <a:ext uri="{FF2B5EF4-FFF2-40B4-BE49-F238E27FC236}">
              <a16:creationId xmlns:a16="http://schemas.microsoft.com/office/drawing/2014/main" id="{5C5CB939-EDCB-48AC-9E59-CBCA0E3DF0AC}"/>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3308" name="Text Box 17">
          <a:extLst>
            <a:ext uri="{FF2B5EF4-FFF2-40B4-BE49-F238E27FC236}">
              <a16:creationId xmlns:a16="http://schemas.microsoft.com/office/drawing/2014/main" id="{D462B06A-A9B5-4D2C-A9B2-394214082177}"/>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3309" name="Text Box 18">
          <a:extLst>
            <a:ext uri="{FF2B5EF4-FFF2-40B4-BE49-F238E27FC236}">
              <a16:creationId xmlns:a16="http://schemas.microsoft.com/office/drawing/2014/main" id="{0B7B059E-AE1E-4446-9407-1EFA223732E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3310" name="Text Box 16">
          <a:extLst>
            <a:ext uri="{FF2B5EF4-FFF2-40B4-BE49-F238E27FC236}">
              <a16:creationId xmlns:a16="http://schemas.microsoft.com/office/drawing/2014/main" id="{9C906270-EE40-4239-B4A3-ECF09F517F69}"/>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3311" name="Text Box 17">
          <a:extLst>
            <a:ext uri="{FF2B5EF4-FFF2-40B4-BE49-F238E27FC236}">
              <a16:creationId xmlns:a16="http://schemas.microsoft.com/office/drawing/2014/main" id="{B3BCBC6E-4F21-43EC-B19D-929FD4BBE173}"/>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3312" name="Text Box 18">
          <a:extLst>
            <a:ext uri="{FF2B5EF4-FFF2-40B4-BE49-F238E27FC236}">
              <a16:creationId xmlns:a16="http://schemas.microsoft.com/office/drawing/2014/main" id="{AA028921-2E2E-4FA6-84CD-F709AFF05F26}"/>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3313" name="Text Box 19">
          <a:extLst>
            <a:ext uri="{FF2B5EF4-FFF2-40B4-BE49-F238E27FC236}">
              <a16:creationId xmlns:a16="http://schemas.microsoft.com/office/drawing/2014/main" id="{DC019A66-7B66-40F4-8310-C4C726C78EE7}"/>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3314" name="Text Box 16">
          <a:extLst>
            <a:ext uri="{FF2B5EF4-FFF2-40B4-BE49-F238E27FC236}">
              <a16:creationId xmlns:a16="http://schemas.microsoft.com/office/drawing/2014/main" id="{2A5D9A1B-1171-456A-80BC-F76D37AA21D3}"/>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3315" name="Text Box 17">
          <a:extLst>
            <a:ext uri="{FF2B5EF4-FFF2-40B4-BE49-F238E27FC236}">
              <a16:creationId xmlns:a16="http://schemas.microsoft.com/office/drawing/2014/main" id="{BCA6C127-F24A-42E1-AF3D-6D7A8BA38BC3}"/>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3316" name="Text Box 18">
          <a:extLst>
            <a:ext uri="{FF2B5EF4-FFF2-40B4-BE49-F238E27FC236}">
              <a16:creationId xmlns:a16="http://schemas.microsoft.com/office/drawing/2014/main" id="{232AACDE-EDBE-4B8D-9EF9-E9AAE917BF85}"/>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66</xdr:row>
      <xdr:rowOff>170392</xdr:rowOff>
    </xdr:from>
    <xdr:ext cx="95250" cy="213632"/>
    <xdr:sp macro="" textlink="">
      <xdr:nvSpPr>
        <xdr:cNvPr id="3317" name="Text Box 15">
          <a:extLst>
            <a:ext uri="{FF2B5EF4-FFF2-40B4-BE49-F238E27FC236}">
              <a16:creationId xmlns:a16="http://schemas.microsoft.com/office/drawing/2014/main" id="{C2F77D40-E439-469C-9F35-AF71D029E316}"/>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318" name="Text Box 16">
          <a:extLst>
            <a:ext uri="{FF2B5EF4-FFF2-40B4-BE49-F238E27FC236}">
              <a16:creationId xmlns:a16="http://schemas.microsoft.com/office/drawing/2014/main" id="{5FC5F8F6-4027-4A2C-8654-479B4E83DF2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319" name="Text Box 17">
          <a:extLst>
            <a:ext uri="{FF2B5EF4-FFF2-40B4-BE49-F238E27FC236}">
              <a16:creationId xmlns:a16="http://schemas.microsoft.com/office/drawing/2014/main" id="{91E56EAE-4454-4842-ACCE-392067CA6F83}"/>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320" name="Text Box 18">
          <a:extLst>
            <a:ext uri="{FF2B5EF4-FFF2-40B4-BE49-F238E27FC236}">
              <a16:creationId xmlns:a16="http://schemas.microsoft.com/office/drawing/2014/main" id="{AC7A8CF7-88E7-493C-AC73-3620C000CE2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321" name="Text Box 19">
          <a:extLst>
            <a:ext uri="{FF2B5EF4-FFF2-40B4-BE49-F238E27FC236}">
              <a16:creationId xmlns:a16="http://schemas.microsoft.com/office/drawing/2014/main" id="{E44D8900-6BBE-4527-A22D-C5E36AD197A6}"/>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3322" name="Text Box 16">
          <a:extLst>
            <a:ext uri="{FF2B5EF4-FFF2-40B4-BE49-F238E27FC236}">
              <a16:creationId xmlns:a16="http://schemas.microsoft.com/office/drawing/2014/main" id="{F8842A13-74A2-4117-AFA9-E83867F37ADC}"/>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3323" name="Text Box 17">
          <a:extLst>
            <a:ext uri="{FF2B5EF4-FFF2-40B4-BE49-F238E27FC236}">
              <a16:creationId xmlns:a16="http://schemas.microsoft.com/office/drawing/2014/main" id="{D96AE6B9-95FA-4215-8487-50236716E20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3324" name="Text Box 18">
          <a:extLst>
            <a:ext uri="{FF2B5EF4-FFF2-40B4-BE49-F238E27FC236}">
              <a16:creationId xmlns:a16="http://schemas.microsoft.com/office/drawing/2014/main" id="{3E12644A-253F-4051-B7D6-5F500CA0AFC7}"/>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3325" name="Text Box 19">
          <a:extLst>
            <a:ext uri="{FF2B5EF4-FFF2-40B4-BE49-F238E27FC236}">
              <a16:creationId xmlns:a16="http://schemas.microsoft.com/office/drawing/2014/main" id="{66115529-A1A4-4B68-83D8-E3FCA1C15BD4}"/>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63</xdr:row>
      <xdr:rowOff>0</xdr:rowOff>
    </xdr:from>
    <xdr:ext cx="95250" cy="171450"/>
    <xdr:sp macro="" textlink="">
      <xdr:nvSpPr>
        <xdr:cNvPr id="3326" name="Text Box 16">
          <a:extLst>
            <a:ext uri="{FF2B5EF4-FFF2-40B4-BE49-F238E27FC236}">
              <a16:creationId xmlns:a16="http://schemas.microsoft.com/office/drawing/2014/main" id="{E55780A9-A011-45EC-8B78-0F23026F9F1C}"/>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63</xdr:row>
      <xdr:rowOff>0</xdr:rowOff>
    </xdr:from>
    <xdr:ext cx="95250" cy="171450"/>
    <xdr:sp macro="" textlink="">
      <xdr:nvSpPr>
        <xdr:cNvPr id="3327" name="Text Box 17">
          <a:extLst>
            <a:ext uri="{FF2B5EF4-FFF2-40B4-BE49-F238E27FC236}">
              <a16:creationId xmlns:a16="http://schemas.microsoft.com/office/drawing/2014/main" id="{14E7198E-5FD6-4D7B-AE49-D490D4A1A8ED}"/>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63</xdr:row>
      <xdr:rowOff>0</xdr:rowOff>
    </xdr:from>
    <xdr:ext cx="95250" cy="171450"/>
    <xdr:sp macro="" textlink="">
      <xdr:nvSpPr>
        <xdr:cNvPr id="3328" name="Text Box 18">
          <a:extLst>
            <a:ext uri="{FF2B5EF4-FFF2-40B4-BE49-F238E27FC236}">
              <a16:creationId xmlns:a16="http://schemas.microsoft.com/office/drawing/2014/main" id="{C0AC7421-623D-4813-8029-302F51CFD717}"/>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63</xdr:row>
      <xdr:rowOff>0</xdr:rowOff>
    </xdr:from>
    <xdr:ext cx="95250" cy="171450"/>
    <xdr:sp macro="" textlink="">
      <xdr:nvSpPr>
        <xdr:cNvPr id="3329" name="Text Box 19">
          <a:extLst>
            <a:ext uri="{FF2B5EF4-FFF2-40B4-BE49-F238E27FC236}">
              <a16:creationId xmlns:a16="http://schemas.microsoft.com/office/drawing/2014/main" id="{C8FDD39F-8898-4BF3-B9F7-8365E7A89133}"/>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64</xdr:row>
      <xdr:rowOff>504825</xdr:rowOff>
    </xdr:from>
    <xdr:ext cx="95250" cy="444014"/>
    <xdr:sp macro="" textlink="">
      <xdr:nvSpPr>
        <xdr:cNvPr id="3330" name="Text Box 15">
          <a:extLst>
            <a:ext uri="{FF2B5EF4-FFF2-40B4-BE49-F238E27FC236}">
              <a16:creationId xmlns:a16="http://schemas.microsoft.com/office/drawing/2014/main" id="{2F4BAF93-6F7D-4860-989D-FD654049A747}"/>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331" name="Text Box 16">
          <a:extLst>
            <a:ext uri="{FF2B5EF4-FFF2-40B4-BE49-F238E27FC236}">
              <a16:creationId xmlns:a16="http://schemas.microsoft.com/office/drawing/2014/main" id="{3B183A28-3152-4D62-BAFE-56340AE7B72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332" name="Text Box 17">
          <a:extLst>
            <a:ext uri="{FF2B5EF4-FFF2-40B4-BE49-F238E27FC236}">
              <a16:creationId xmlns:a16="http://schemas.microsoft.com/office/drawing/2014/main" id="{573FA6E2-8C5C-48A3-9C38-8DF232B0CCD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333" name="Text Box 18">
          <a:extLst>
            <a:ext uri="{FF2B5EF4-FFF2-40B4-BE49-F238E27FC236}">
              <a16:creationId xmlns:a16="http://schemas.microsoft.com/office/drawing/2014/main" id="{00D136A0-87B3-472C-AF2C-2C5A0385336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0</xdr:rowOff>
    </xdr:from>
    <xdr:ext cx="95250" cy="171450"/>
    <xdr:sp macro="" textlink="">
      <xdr:nvSpPr>
        <xdr:cNvPr id="3334" name="Text Box 19">
          <a:extLst>
            <a:ext uri="{FF2B5EF4-FFF2-40B4-BE49-F238E27FC236}">
              <a16:creationId xmlns:a16="http://schemas.microsoft.com/office/drawing/2014/main" id="{7C6D9166-3301-499A-8685-39C84E48E5F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3335" name="Text Box 16">
          <a:extLst>
            <a:ext uri="{FF2B5EF4-FFF2-40B4-BE49-F238E27FC236}">
              <a16:creationId xmlns:a16="http://schemas.microsoft.com/office/drawing/2014/main" id="{A618CD13-3B4C-4FAF-B910-5F361D63408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0</xdr:rowOff>
    </xdr:from>
    <xdr:ext cx="95250" cy="171450"/>
    <xdr:sp macro="" textlink="">
      <xdr:nvSpPr>
        <xdr:cNvPr id="3336" name="Text Box 17">
          <a:extLst>
            <a:ext uri="{FF2B5EF4-FFF2-40B4-BE49-F238E27FC236}">
              <a16:creationId xmlns:a16="http://schemas.microsoft.com/office/drawing/2014/main" id="{CBD41BD7-E6E3-4410-9E44-D45CD84FE2FC}"/>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1020762</xdr:colOff>
      <xdr:row>66</xdr:row>
      <xdr:rowOff>15875</xdr:rowOff>
    </xdr:from>
    <xdr:ext cx="95250" cy="171450"/>
    <xdr:sp macro="" textlink="">
      <xdr:nvSpPr>
        <xdr:cNvPr id="3337" name="Text Box 18">
          <a:extLst>
            <a:ext uri="{FF2B5EF4-FFF2-40B4-BE49-F238E27FC236}">
              <a16:creationId xmlns:a16="http://schemas.microsoft.com/office/drawing/2014/main" id="{EFF3CF06-ACE9-4EE3-B541-D7E8C3484215}"/>
            </a:ext>
          </a:extLst>
        </xdr:cNvPr>
        <xdr:cNvSpPr txBox="1">
          <a:spLocks noChangeArrowheads="1"/>
        </xdr:cNvSpPr>
      </xdr:nvSpPr>
      <xdr:spPr bwMode="auto">
        <a:xfrm>
          <a:off x="12485398" y="711633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3338" name="Text Box 16">
          <a:extLst>
            <a:ext uri="{FF2B5EF4-FFF2-40B4-BE49-F238E27FC236}">
              <a16:creationId xmlns:a16="http://schemas.microsoft.com/office/drawing/2014/main" id="{D6E8D378-6412-4D99-80F9-69E6CDF6B031}"/>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3339" name="Text Box 17">
          <a:extLst>
            <a:ext uri="{FF2B5EF4-FFF2-40B4-BE49-F238E27FC236}">
              <a16:creationId xmlns:a16="http://schemas.microsoft.com/office/drawing/2014/main" id="{8712600D-39CC-4C34-B21F-24B2061D6157}"/>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3340" name="Text Box 18">
          <a:extLst>
            <a:ext uri="{FF2B5EF4-FFF2-40B4-BE49-F238E27FC236}">
              <a16:creationId xmlns:a16="http://schemas.microsoft.com/office/drawing/2014/main" id="{3744D7D5-10CC-41BD-B687-871674FEFAE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3341" name="Text Box 19">
          <a:extLst>
            <a:ext uri="{FF2B5EF4-FFF2-40B4-BE49-F238E27FC236}">
              <a16:creationId xmlns:a16="http://schemas.microsoft.com/office/drawing/2014/main" id="{8F453C69-EFC5-4F58-BD1B-0F7D0F790060}"/>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66</xdr:row>
      <xdr:rowOff>0</xdr:rowOff>
    </xdr:from>
    <xdr:ext cx="95250" cy="171450"/>
    <xdr:sp macro="" textlink="">
      <xdr:nvSpPr>
        <xdr:cNvPr id="3342" name="Text Box 16">
          <a:extLst>
            <a:ext uri="{FF2B5EF4-FFF2-40B4-BE49-F238E27FC236}">
              <a16:creationId xmlns:a16="http://schemas.microsoft.com/office/drawing/2014/main" id="{5BE5F37E-B87E-4E8E-B059-548C476F692C}"/>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66</xdr:row>
      <xdr:rowOff>170392</xdr:rowOff>
    </xdr:from>
    <xdr:ext cx="95250" cy="213632"/>
    <xdr:sp macro="" textlink="">
      <xdr:nvSpPr>
        <xdr:cNvPr id="3343" name="Text Box 15">
          <a:extLst>
            <a:ext uri="{FF2B5EF4-FFF2-40B4-BE49-F238E27FC236}">
              <a16:creationId xmlns:a16="http://schemas.microsoft.com/office/drawing/2014/main" id="{EAFFF2EF-E146-4C14-9A5B-793A4245E23C}"/>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504825</xdr:rowOff>
    </xdr:from>
    <xdr:ext cx="95250" cy="448496"/>
    <xdr:sp macro="" textlink="">
      <xdr:nvSpPr>
        <xdr:cNvPr id="3344" name="Text Box 15">
          <a:extLst>
            <a:ext uri="{FF2B5EF4-FFF2-40B4-BE49-F238E27FC236}">
              <a16:creationId xmlns:a16="http://schemas.microsoft.com/office/drawing/2014/main" id="{06530852-9BFD-4607-A833-DFA5E9566C97}"/>
            </a:ext>
          </a:extLst>
        </xdr:cNvPr>
        <xdr:cNvSpPr txBox="1">
          <a:spLocks noChangeArrowheads="1"/>
        </xdr:cNvSpPr>
      </xdr:nvSpPr>
      <xdr:spPr bwMode="auto">
        <a:xfrm>
          <a:off x="4664364" y="5994111"/>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504825</xdr:rowOff>
    </xdr:from>
    <xdr:ext cx="95250" cy="442269"/>
    <xdr:sp macro="" textlink="">
      <xdr:nvSpPr>
        <xdr:cNvPr id="3345" name="Text Box 15">
          <a:extLst>
            <a:ext uri="{FF2B5EF4-FFF2-40B4-BE49-F238E27FC236}">
              <a16:creationId xmlns:a16="http://schemas.microsoft.com/office/drawing/2014/main" id="{84733D48-DF5C-42E3-AF1A-ADD1E2406486}"/>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66</xdr:row>
      <xdr:rowOff>504825</xdr:rowOff>
    </xdr:from>
    <xdr:ext cx="95250" cy="442269"/>
    <xdr:sp macro="" textlink="">
      <xdr:nvSpPr>
        <xdr:cNvPr id="3346" name="Text Box 15">
          <a:extLst>
            <a:ext uri="{FF2B5EF4-FFF2-40B4-BE49-F238E27FC236}">
              <a16:creationId xmlns:a16="http://schemas.microsoft.com/office/drawing/2014/main" id="{E4528EE2-8A5D-4F3A-8DED-D29C6C279FFA}"/>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504825</xdr:rowOff>
    </xdr:from>
    <xdr:ext cx="95250" cy="213632"/>
    <xdr:sp macro="" textlink="">
      <xdr:nvSpPr>
        <xdr:cNvPr id="3347" name="Text Box 15">
          <a:extLst>
            <a:ext uri="{FF2B5EF4-FFF2-40B4-BE49-F238E27FC236}">
              <a16:creationId xmlns:a16="http://schemas.microsoft.com/office/drawing/2014/main" id="{223BCDEA-DE5D-47F5-B645-AE93E5F61F51}"/>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504825</xdr:rowOff>
    </xdr:from>
    <xdr:ext cx="95250" cy="444331"/>
    <xdr:sp macro="" textlink="">
      <xdr:nvSpPr>
        <xdr:cNvPr id="3348" name="Text Box 15">
          <a:extLst>
            <a:ext uri="{FF2B5EF4-FFF2-40B4-BE49-F238E27FC236}">
              <a16:creationId xmlns:a16="http://schemas.microsoft.com/office/drawing/2014/main" id="{50B05D61-A4B2-491E-991E-EC0C6F154CD4}"/>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66</xdr:row>
      <xdr:rowOff>170392</xdr:rowOff>
    </xdr:from>
    <xdr:ext cx="95250" cy="213632"/>
    <xdr:sp macro="" textlink="">
      <xdr:nvSpPr>
        <xdr:cNvPr id="3349" name="Text Box 15">
          <a:extLst>
            <a:ext uri="{FF2B5EF4-FFF2-40B4-BE49-F238E27FC236}">
              <a16:creationId xmlns:a16="http://schemas.microsoft.com/office/drawing/2014/main" id="{969B8740-733B-47EC-A83B-B8BDEBC3A979}"/>
            </a:ext>
          </a:extLst>
        </xdr:cNvPr>
        <xdr:cNvSpPr txBox="1">
          <a:spLocks noChangeArrowheads="1"/>
        </xdr:cNvSpPr>
      </xdr:nvSpPr>
      <xdr:spPr bwMode="auto">
        <a:xfrm>
          <a:off x="12578484" y="579302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350" name="Text Box 16">
          <a:extLst>
            <a:ext uri="{FF2B5EF4-FFF2-40B4-BE49-F238E27FC236}">
              <a16:creationId xmlns:a16="http://schemas.microsoft.com/office/drawing/2014/main" id="{6C1FB128-4BF1-4966-98CC-E13DD75D1D8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351" name="Text Box 17">
          <a:extLst>
            <a:ext uri="{FF2B5EF4-FFF2-40B4-BE49-F238E27FC236}">
              <a16:creationId xmlns:a16="http://schemas.microsoft.com/office/drawing/2014/main" id="{BA338EF5-6B42-488A-AE9F-6C8BCCF220E6}"/>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352" name="Text Box 18">
          <a:extLst>
            <a:ext uri="{FF2B5EF4-FFF2-40B4-BE49-F238E27FC236}">
              <a16:creationId xmlns:a16="http://schemas.microsoft.com/office/drawing/2014/main" id="{B77A3D7F-846D-4544-B4AB-91846DCC079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353" name="Text Box 19">
          <a:extLst>
            <a:ext uri="{FF2B5EF4-FFF2-40B4-BE49-F238E27FC236}">
              <a16:creationId xmlns:a16="http://schemas.microsoft.com/office/drawing/2014/main" id="{897D042B-507B-486E-AF26-1756C875233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3354" name="Text Box 16">
          <a:extLst>
            <a:ext uri="{FF2B5EF4-FFF2-40B4-BE49-F238E27FC236}">
              <a16:creationId xmlns:a16="http://schemas.microsoft.com/office/drawing/2014/main" id="{1BB7B151-5075-4318-8337-E53F052F9A02}"/>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3355" name="Text Box 17">
          <a:extLst>
            <a:ext uri="{FF2B5EF4-FFF2-40B4-BE49-F238E27FC236}">
              <a16:creationId xmlns:a16="http://schemas.microsoft.com/office/drawing/2014/main" id="{2FE37142-2E50-41AE-B548-CECEC695054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3356" name="Text Box 18">
          <a:extLst>
            <a:ext uri="{FF2B5EF4-FFF2-40B4-BE49-F238E27FC236}">
              <a16:creationId xmlns:a16="http://schemas.microsoft.com/office/drawing/2014/main" id="{2B45DBB3-9616-47F3-A717-D6C0CF26467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3357" name="Text Box 19">
          <a:extLst>
            <a:ext uri="{FF2B5EF4-FFF2-40B4-BE49-F238E27FC236}">
              <a16:creationId xmlns:a16="http://schemas.microsoft.com/office/drawing/2014/main" id="{2F0A4CDE-9635-40C6-961C-6FD50BBB4BA9}"/>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70</xdr:row>
      <xdr:rowOff>0</xdr:rowOff>
    </xdr:from>
    <xdr:ext cx="95250" cy="171450"/>
    <xdr:sp macro="" textlink="">
      <xdr:nvSpPr>
        <xdr:cNvPr id="3358" name="Text Box 16">
          <a:extLst>
            <a:ext uri="{FF2B5EF4-FFF2-40B4-BE49-F238E27FC236}">
              <a16:creationId xmlns:a16="http://schemas.microsoft.com/office/drawing/2014/main" id="{D9822919-7606-429C-9E46-A36E1D6E5401}"/>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70</xdr:row>
      <xdr:rowOff>0</xdr:rowOff>
    </xdr:from>
    <xdr:ext cx="95250" cy="171450"/>
    <xdr:sp macro="" textlink="">
      <xdr:nvSpPr>
        <xdr:cNvPr id="3359" name="Text Box 17">
          <a:extLst>
            <a:ext uri="{FF2B5EF4-FFF2-40B4-BE49-F238E27FC236}">
              <a16:creationId xmlns:a16="http://schemas.microsoft.com/office/drawing/2014/main" id="{10CB6EE5-A28E-41F7-8718-E5D3A9BF9F07}"/>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70</xdr:row>
      <xdr:rowOff>0</xdr:rowOff>
    </xdr:from>
    <xdr:ext cx="95250" cy="171450"/>
    <xdr:sp macro="" textlink="">
      <xdr:nvSpPr>
        <xdr:cNvPr id="3360" name="Text Box 18">
          <a:extLst>
            <a:ext uri="{FF2B5EF4-FFF2-40B4-BE49-F238E27FC236}">
              <a16:creationId xmlns:a16="http://schemas.microsoft.com/office/drawing/2014/main" id="{8902264A-A474-4235-9387-90A06C972615}"/>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70</xdr:row>
      <xdr:rowOff>0</xdr:rowOff>
    </xdr:from>
    <xdr:ext cx="95250" cy="171450"/>
    <xdr:sp macro="" textlink="">
      <xdr:nvSpPr>
        <xdr:cNvPr id="3361" name="Text Box 19">
          <a:extLst>
            <a:ext uri="{FF2B5EF4-FFF2-40B4-BE49-F238E27FC236}">
              <a16:creationId xmlns:a16="http://schemas.microsoft.com/office/drawing/2014/main" id="{2E91379D-5BFE-4B99-B2D0-3602F5EAB17C}"/>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68</xdr:row>
      <xdr:rowOff>504825</xdr:rowOff>
    </xdr:from>
    <xdr:ext cx="95250" cy="444014"/>
    <xdr:sp macro="" textlink="">
      <xdr:nvSpPr>
        <xdr:cNvPr id="3362" name="Text Box 15">
          <a:extLst>
            <a:ext uri="{FF2B5EF4-FFF2-40B4-BE49-F238E27FC236}">
              <a16:creationId xmlns:a16="http://schemas.microsoft.com/office/drawing/2014/main" id="{7334C62F-51D5-40CF-AFBB-744A814AE256}"/>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363" name="Text Box 16">
          <a:extLst>
            <a:ext uri="{FF2B5EF4-FFF2-40B4-BE49-F238E27FC236}">
              <a16:creationId xmlns:a16="http://schemas.microsoft.com/office/drawing/2014/main" id="{1E5F9EDA-7B3B-4872-81D6-ED0453512D4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364" name="Text Box 17">
          <a:extLst>
            <a:ext uri="{FF2B5EF4-FFF2-40B4-BE49-F238E27FC236}">
              <a16:creationId xmlns:a16="http://schemas.microsoft.com/office/drawing/2014/main" id="{588A1AA4-BE39-473E-97E9-64FDE522841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365" name="Text Box 18">
          <a:extLst>
            <a:ext uri="{FF2B5EF4-FFF2-40B4-BE49-F238E27FC236}">
              <a16:creationId xmlns:a16="http://schemas.microsoft.com/office/drawing/2014/main" id="{C62D2190-831B-47E7-B4BD-824B7AB9A34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366" name="Text Box 19">
          <a:extLst>
            <a:ext uri="{FF2B5EF4-FFF2-40B4-BE49-F238E27FC236}">
              <a16:creationId xmlns:a16="http://schemas.microsoft.com/office/drawing/2014/main" id="{D2F8E123-8A45-48A0-A959-B8FA0478AB7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3367" name="Text Box 16">
          <a:extLst>
            <a:ext uri="{FF2B5EF4-FFF2-40B4-BE49-F238E27FC236}">
              <a16:creationId xmlns:a16="http://schemas.microsoft.com/office/drawing/2014/main" id="{A96C2A6D-E81A-4C4F-A3B2-92DD155598AE}"/>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3368" name="Text Box 17">
          <a:extLst>
            <a:ext uri="{FF2B5EF4-FFF2-40B4-BE49-F238E27FC236}">
              <a16:creationId xmlns:a16="http://schemas.microsoft.com/office/drawing/2014/main" id="{CF6453D9-8E41-483B-A47A-D37EAC3F7A7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3369" name="Text Box 18">
          <a:extLst>
            <a:ext uri="{FF2B5EF4-FFF2-40B4-BE49-F238E27FC236}">
              <a16:creationId xmlns:a16="http://schemas.microsoft.com/office/drawing/2014/main" id="{3DB696F8-C196-4CA6-B9BB-D2C16F3CE40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3370" name="Text Box 16">
          <a:extLst>
            <a:ext uri="{FF2B5EF4-FFF2-40B4-BE49-F238E27FC236}">
              <a16:creationId xmlns:a16="http://schemas.microsoft.com/office/drawing/2014/main" id="{F152A646-6684-4CA5-9AB6-E28D3DFE269B}"/>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3371" name="Text Box 17">
          <a:extLst>
            <a:ext uri="{FF2B5EF4-FFF2-40B4-BE49-F238E27FC236}">
              <a16:creationId xmlns:a16="http://schemas.microsoft.com/office/drawing/2014/main" id="{402F7067-F850-4F7B-A5FD-2346F444D461}"/>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3372" name="Text Box 18">
          <a:extLst>
            <a:ext uri="{FF2B5EF4-FFF2-40B4-BE49-F238E27FC236}">
              <a16:creationId xmlns:a16="http://schemas.microsoft.com/office/drawing/2014/main" id="{10362862-1AB5-4352-991B-7F2FA9ACFE7F}"/>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3373" name="Text Box 19">
          <a:extLst>
            <a:ext uri="{FF2B5EF4-FFF2-40B4-BE49-F238E27FC236}">
              <a16:creationId xmlns:a16="http://schemas.microsoft.com/office/drawing/2014/main" id="{2C2A61A1-19B0-4885-B3D4-154FA9ECA36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3374" name="Text Box 16">
          <a:extLst>
            <a:ext uri="{FF2B5EF4-FFF2-40B4-BE49-F238E27FC236}">
              <a16:creationId xmlns:a16="http://schemas.microsoft.com/office/drawing/2014/main" id="{4820C6B2-C786-4570-B778-12613676F7C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3375" name="Text Box 17">
          <a:extLst>
            <a:ext uri="{FF2B5EF4-FFF2-40B4-BE49-F238E27FC236}">
              <a16:creationId xmlns:a16="http://schemas.microsoft.com/office/drawing/2014/main" id="{C0EFC933-1299-4EA0-AA9B-AA072DFF3A30}"/>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3376" name="Text Box 18">
          <a:extLst>
            <a:ext uri="{FF2B5EF4-FFF2-40B4-BE49-F238E27FC236}">
              <a16:creationId xmlns:a16="http://schemas.microsoft.com/office/drawing/2014/main" id="{F569AFEB-0E5E-4B84-9F53-7799C499B4A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3377" name="Text Box 19">
          <a:extLst>
            <a:ext uri="{FF2B5EF4-FFF2-40B4-BE49-F238E27FC236}">
              <a16:creationId xmlns:a16="http://schemas.microsoft.com/office/drawing/2014/main" id="{7EED53A5-BC16-4027-A29C-93B2DCAEC39D}"/>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504825</xdr:rowOff>
    </xdr:from>
    <xdr:ext cx="95250" cy="456743"/>
    <xdr:sp macro="" textlink="">
      <xdr:nvSpPr>
        <xdr:cNvPr id="3378" name="Text Box 15">
          <a:extLst>
            <a:ext uri="{FF2B5EF4-FFF2-40B4-BE49-F238E27FC236}">
              <a16:creationId xmlns:a16="http://schemas.microsoft.com/office/drawing/2014/main" id="{9FF2D4BE-063F-4540-8F62-31ED54A6E478}"/>
            </a:ext>
          </a:extLst>
        </xdr:cNvPr>
        <xdr:cNvSpPr txBox="1">
          <a:spLocks noChangeArrowheads="1"/>
        </xdr:cNvSpPr>
      </xdr:nvSpPr>
      <xdr:spPr bwMode="auto">
        <a:xfrm>
          <a:off x="4664364" y="5994111"/>
          <a:ext cx="95250" cy="456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504825</xdr:rowOff>
    </xdr:from>
    <xdr:ext cx="95250" cy="442269"/>
    <xdr:sp macro="" textlink="">
      <xdr:nvSpPr>
        <xdr:cNvPr id="3379" name="Text Box 15">
          <a:extLst>
            <a:ext uri="{FF2B5EF4-FFF2-40B4-BE49-F238E27FC236}">
              <a16:creationId xmlns:a16="http://schemas.microsoft.com/office/drawing/2014/main" id="{EE7539DF-89A7-45F1-BA06-371C4DF2A2AD}"/>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66</xdr:row>
      <xdr:rowOff>504825</xdr:rowOff>
    </xdr:from>
    <xdr:ext cx="95250" cy="442269"/>
    <xdr:sp macro="" textlink="">
      <xdr:nvSpPr>
        <xdr:cNvPr id="3380" name="Text Box 15">
          <a:extLst>
            <a:ext uri="{FF2B5EF4-FFF2-40B4-BE49-F238E27FC236}">
              <a16:creationId xmlns:a16="http://schemas.microsoft.com/office/drawing/2014/main" id="{F9B6685F-463F-4E21-8D5B-0A174167CE8B}"/>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504825</xdr:rowOff>
    </xdr:from>
    <xdr:ext cx="95250" cy="213632"/>
    <xdr:sp macro="" textlink="">
      <xdr:nvSpPr>
        <xdr:cNvPr id="3381" name="Text Box 15">
          <a:extLst>
            <a:ext uri="{FF2B5EF4-FFF2-40B4-BE49-F238E27FC236}">
              <a16:creationId xmlns:a16="http://schemas.microsoft.com/office/drawing/2014/main" id="{11ACEDC6-EA41-4A90-8EBD-AAF237C272DF}"/>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xdr:row>
      <xdr:rowOff>504825</xdr:rowOff>
    </xdr:from>
    <xdr:ext cx="95250" cy="444331"/>
    <xdr:sp macro="" textlink="">
      <xdr:nvSpPr>
        <xdr:cNvPr id="3382" name="Text Box 15">
          <a:extLst>
            <a:ext uri="{FF2B5EF4-FFF2-40B4-BE49-F238E27FC236}">
              <a16:creationId xmlns:a16="http://schemas.microsoft.com/office/drawing/2014/main" id="{B26B212B-84E6-4AED-9A53-B6E8C8774CD8}"/>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66</xdr:row>
      <xdr:rowOff>504825</xdr:rowOff>
    </xdr:from>
    <xdr:ext cx="95250" cy="213632"/>
    <xdr:sp macro="" textlink="">
      <xdr:nvSpPr>
        <xdr:cNvPr id="3383" name="Text Box 15">
          <a:extLst>
            <a:ext uri="{FF2B5EF4-FFF2-40B4-BE49-F238E27FC236}">
              <a16:creationId xmlns:a16="http://schemas.microsoft.com/office/drawing/2014/main" id="{CC56B611-4468-4E4F-A45F-725CA4EA0B5C}"/>
            </a:ext>
          </a:extLst>
        </xdr:cNvPr>
        <xdr:cNvSpPr txBox="1">
          <a:spLocks noChangeArrowheads="1"/>
        </xdr:cNvSpPr>
      </xdr:nvSpPr>
      <xdr:spPr bwMode="auto">
        <a:xfrm>
          <a:off x="12540961"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384" name="Text Box 16">
          <a:extLst>
            <a:ext uri="{FF2B5EF4-FFF2-40B4-BE49-F238E27FC236}">
              <a16:creationId xmlns:a16="http://schemas.microsoft.com/office/drawing/2014/main" id="{A7E3866E-868C-40C2-9093-19711BB6915C}"/>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385" name="Text Box 17">
          <a:extLst>
            <a:ext uri="{FF2B5EF4-FFF2-40B4-BE49-F238E27FC236}">
              <a16:creationId xmlns:a16="http://schemas.microsoft.com/office/drawing/2014/main" id="{30DBC3B8-1DFC-4DFD-A7F5-EF78748EF25A}"/>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386" name="Text Box 18">
          <a:extLst>
            <a:ext uri="{FF2B5EF4-FFF2-40B4-BE49-F238E27FC236}">
              <a16:creationId xmlns:a16="http://schemas.microsoft.com/office/drawing/2014/main" id="{5FE65D5E-648F-47E2-AC09-786C31FF925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387" name="Text Box 19">
          <a:extLst>
            <a:ext uri="{FF2B5EF4-FFF2-40B4-BE49-F238E27FC236}">
              <a16:creationId xmlns:a16="http://schemas.microsoft.com/office/drawing/2014/main" id="{E93F82A5-0369-4C30-B958-62D662FA99D3}"/>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3388" name="Text Box 16">
          <a:extLst>
            <a:ext uri="{FF2B5EF4-FFF2-40B4-BE49-F238E27FC236}">
              <a16:creationId xmlns:a16="http://schemas.microsoft.com/office/drawing/2014/main" id="{E0E10E5E-3277-48CA-94BB-580825005558}"/>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3389" name="Text Box 17">
          <a:extLst>
            <a:ext uri="{FF2B5EF4-FFF2-40B4-BE49-F238E27FC236}">
              <a16:creationId xmlns:a16="http://schemas.microsoft.com/office/drawing/2014/main" id="{1EE92F73-0517-4E7E-867B-52285F63B8D1}"/>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3390" name="Text Box 18">
          <a:extLst>
            <a:ext uri="{FF2B5EF4-FFF2-40B4-BE49-F238E27FC236}">
              <a16:creationId xmlns:a16="http://schemas.microsoft.com/office/drawing/2014/main" id="{9BE4085B-3D4C-4478-AE8A-E66FE11DB34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3391" name="Text Box 19">
          <a:extLst>
            <a:ext uri="{FF2B5EF4-FFF2-40B4-BE49-F238E27FC236}">
              <a16:creationId xmlns:a16="http://schemas.microsoft.com/office/drawing/2014/main" id="{3DAA724A-E219-4639-A5C2-974B7ABB1D99}"/>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70</xdr:row>
      <xdr:rowOff>0</xdr:rowOff>
    </xdr:from>
    <xdr:ext cx="95250" cy="171450"/>
    <xdr:sp macro="" textlink="">
      <xdr:nvSpPr>
        <xdr:cNvPr id="3392" name="Text Box 16">
          <a:extLst>
            <a:ext uri="{FF2B5EF4-FFF2-40B4-BE49-F238E27FC236}">
              <a16:creationId xmlns:a16="http://schemas.microsoft.com/office/drawing/2014/main" id="{DE48E706-2E10-44E6-B74C-FAADE422FA29}"/>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70</xdr:row>
      <xdr:rowOff>0</xdr:rowOff>
    </xdr:from>
    <xdr:ext cx="95250" cy="171450"/>
    <xdr:sp macro="" textlink="">
      <xdr:nvSpPr>
        <xdr:cNvPr id="3393" name="Text Box 17">
          <a:extLst>
            <a:ext uri="{FF2B5EF4-FFF2-40B4-BE49-F238E27FC236}">
              <a16:creationId xmlns:a16="http://schemas.microsoft.com/office/drawing/2014/main" id="{45164B5F-F8FC-4EA8-90CC-8686B8262756}"/>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70</xdr:row>
      <xdr:rowOff>0</xdr:rowOff>
    </xdr:from>
    <xdr:ext cx="95250" cy="171450"/>
    <xdr:sp macro="" textlink="">
      <xdr:nvSpPr>
        <xdr:cNvPr id="3394" name="Text Box 18">
          <a:extLst>
            <a:ext uri="{FF2B5EF4-FFF2-40B4-BE49-F238E27FC236}">
              <a16:creationId xmlns:a16="http://schemas.microsoft.com/office/drawing/2014/main" id="{42FB0A15-DE60-4BE9-8841-937BD8E99EBC}"/>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70</xdr:row>
      <xdr:rowOff>0</xdr:rowOff>
    </xdr:from>
    <xdr:ext cx="95250" cy="171450"/>
    <xdr:sp macro="" textlink="">
      <xdr:nvSpPr>
        <xdr:cNvPr id="3395" name="Text Box 19">
          <a:extLst>
            <a:ext uri="{FF2B5EF4-FFF2-40B4-BE49-F238E27FC236}">
              <a16:creationId xmlns:a16="http://schemas.microsoft.com/office/drawing/2014/main" id="{C7752916-C496-4A88-88BA-81D0960D3128}"/>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68</xdr:row>
      <xdr:rowOff>504825</xdr:rowOff>
    </xdr:from>
    <xdr:ext cx="95250" cy="444014"/>
    <xdr:sp macro="" textlink="">
      <xdr:nvSpPr>
        <xdr:cNvPr id="3396" name="Text Box 15">
          <a:extLst>
            <a:ext uri="{FF2B5EF4-FFF2-40B4-BE49-F238E27FC236}">
              <a16:creationId xmlns:a16="http://schemas.microsoft.com/office/drawing/2014/main" id="{6EF25B30-34F5-4564-87FB-10AE35B680D6}"/>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397" name="Text Box 16">
          <a:extLst>
            <a:ext uri="{FF2B5EF4-FFF2-40B4-BE49-F238E27FC236}">
              <a16:creationId xmlns:a16="http://schemas.microsoft.com/office/drawing/2014/main" id="{407E9E03-9FA7-4AF8-9011-646D25CC6F3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398" name="Text Box 17">
          <a:extLst>
            <a:ext uri="{FF2B5EF4-FFF2-40B4-BE49-F238E27FC236}">
              <a16:creationId xmlns:a16="http://schemas.microsoft.com/office/drawing/2014/main" id="{0468B7AD-186A-47AC-AABE-3FDEBF0C322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399" name="Text Box 18">
          <a:extLst>
            <a:ext uri="{FF2B5EF4-FFF2-40B4-BE49-F238E27FC236}">
              <a16:creationId xmlns:a16="http://schemas.microsoft.com/office/drawing/2014/main" id="{42F975F5-129E-4B1D-A913-C37B3831DA2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400" name="Text Box 19">
          <a:extLst>
            <a:ext uri="{FF2B5EF4-FFF2-40B4-BE49-F238E27FC236}">
              <a16:creationId xmlns:a16="http://schemas.microsoft.com/office/drawing/2014/main" id="{CDAF2351-F18D-4CDF-9BAF-DFABF372219E}"/>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68</xdr:row>
      <xdr:rowOff>504825</xdr:rowOff>
    </xdr:from>
    <xdr:ext cx="95250" cy="442269"/>
    <xdr:sp macro="" textlink="">
      <xdr:nvSpPr>
        <xdr:cNvPr id="3401" name="Text Box 15">
          <a:extLst>
            <a:ext uri="{FF2B5EF4-FFF2-40B4-BE49-F238E27FC236}">
              <a16:creationId xmlns:a16="http://schemas.microsoft.com/office/drawing/2014/main" id="{C27595B6-B394-4C14-87CD-62B149F5F527}"/>
            </a:ext>
          </a:extLst>
        </xdr:cNvPr>
        <xdr:cNvSpPr txBox="1">
          <a:spLocks noChangeArrowheads="1"/>
        </xdr:cNvSpPr>
      </xdr:nvSpPr>
      <xdr:spPr bwMode="auto">
        <a:xfrm>
          <a:off x="12540961" y="673302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3402" name="Text Box 16">
          <a:extLst>
            <a:ext uri="{FF2B5EF4-FFF2-40B4-BE49-F238E27FC236}">
              <a16:creationId xmlns:a16="http://schemas.microsoft.com/office/drawing/2014/main" id="{6D3A68CC-047F-4D43-8F1C-193BE99714A4}"/>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3403" name="Text Box 17">
          <a:extLst>
            <a:ext uri="{FF2B5EF4-FFF2-40B4-BE49-F238E27FC236}">
              <a16:creationId xmlns:a16="http://schemas.microsoft.com/office/drawing/2014/main" id="{C47BBF1E-3D1C-4C61-B602-8BF8A2D6C96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3404" name="Text Box 18">
          <a:extLst>
            <a:ext uri="{FF2B5EF4-FFF2-40B4-BE49-F238E27FC236}">
              <a16:creationId xmlns:a16="http://schemas.microsoft.com/office/drawing/2014/main" id="{04ADE527-B2B0-45CD-9FFE-811178886C3E}"/>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3405" name="Text Box 16">
          <a:extLst>
            <a:ext uri="{FF2B5EF4-FFF2-40B4-BE49-F238E27FC236}">
              <a16:creationId xmlns:a16="http://schemas.microsoft.com/office/drawing/2014/main" id="{C0C20AFE-E121-4F2E-A466-4B640796C61F}"/>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3406" name="Text Box 17">
          <a:extLst>
            <a:ext uri="{FF2B5EF4-FFF2-40B4-BE49-F238E27FC236}">
              <a16:creationId xmlns:a16="http://schemas.microsoft.com/office/drawing/2014/main" id="{DF0DDCD8-1D54-4D34-9B8D-6872B41044D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3407" name="Text Box 18">
          <a:extLst>
            <a:ext uri="{FF2B5EF4-FFF2-40B4-BE49-F238E27FC236}">
              <a16:creationId xmlns:a16="http://schemas.microsoft.com/office/drawing/2014/main" id="{C5B0B69F-367C-4238-B834-0110104B7F31}"/>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3408" name="Text Box 19">
          <a:extLst>
            <a:ext uri="{FF2B5EF4-FFF2-40B4-BE49-F238E27FC236}">
              <a16:creationId xmlns:a16="http://schemas.microsoft.com/office/drawing/2014/main" id="{9D809B5D-ADD8-4023-88DA-4F8F203B6A0B}"/>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3409" name="Text Box 16">
          <a:extLst>
            <a:ext uri="{FF2B5EF4-FFF2-40B4-BE49-F238E27FC236}">
              <a16:creationId xmlns:a16="http://schemas.microsoft.com/office/drawing/2014/main" id="{128A9731-C699-479B-B0E4-9F19897678FD}"/>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3410" name="Text Box 17">
          <a:extLst>
            <a:ext uri="{FF2B5EF4-FFF2-40B4-BE49-F238E27FC236}">
              <a16:creationId xmlns:a16="http://schemas.microsoft.com/office/drawing/2014/main" id="{29279729-E8CF-4480-9ABC-8861D801D4C5}"/>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3411" name="Text Box 18">
          <a:extLst>
            <a:ext uri="{FF2B5EF4-FFF2-40B4-BE49-F238E27FC236}">
              <a16:creationId xmlns:a16="http://schemas.microsoft.com/office/drawing/2014/main" id="{12D7164D-8041-4027-9F97-CED3B5AB70BF}"/>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70</xdr:row>
      <xdr:rowOff>170392</xdr:rowOff>
    </xdr:from>
    <xdr:ext cx="95250" cy="213632"/>
    <xdr:sp macro="" textlink="">
      <xdr:nvSpPr>
        <xdr:cNvPr id="3412" name="Text Box 15">
          <a:extLst>
            <a:ext uri="{FF2B5EF4-FFF2-40B4-BE49-F238E27FC236}">
              <a16:creationId xmlns:a16="http://schemas.microsoft.com/office/drawing/2014/main" id="{96E9C103-4CDC-45C5-8EA5-F41A4612DE93}"/>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413" name="Text Box 16">
          <a:extLst>
            <a:ext uri="{FF2B5EF4-FFF2-40B4-BE49-F238E27FC236}">
              <a16:creationId xmlns:a16="http://schemas.microsoft.com/office/drawing/2014/main" id="{7BFC88E3-057D-48B8-B2BB-48635891EEF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414" name="Text Box 17">
          <a:extLst>
            <a:ext uri="{FF2B5EF4-FFF2-40B4-BE49-F238E27FC236}">
              <a16:creationId xmlns:a16="http://schemas.microsoft.com/office/drawing/2014/main" id="{A7886743-291F-43E1-81E4-BDA0C271D5A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415" name="Text Box 18">
          <a:extLst>
            <a:ext uri="{FF2B5EF4-FFF2-40B4-BE49-F238E27FC236}">
              <a16:creationId xmlns:a16="http://schemas.microsoft.com/office/drawing/2014/main" id="{E695A9C0-6423-4609-84D1-B202646DEF73}"/>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416" name="Text Box 19">
          <a:extLst>
            <a:ext uri="{FF2B5EF4-FFF2-40B4-BE49-F238E27FC236}">
              <a16:creationId xmlns:a16="http://schemas.microsoft.com/office/drawing/2014/main" id="{769259D1-9023-44B3-A195-C8036D6A615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3417" name="Text Box 16">
          <a:extLst>
            <a:ext uri="{FF2B5EF4-FFF2-40B4-BE49-F238E27FC236}">
              <a16:creationId xmlns:a16="http://schemas.microsoft.com/office/drawing/2014/main" id="{ACA5CF44-89AD-4F07-9AF3-AA5B66186E8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3418" name="Text Box 17">
          <a:extLst>
            <a:ext uri="{FF2B5EF4-FFF2-40B4-BE49-F238E27FC236}">
              <a16:creationId xmlns:a16="http://schemas.microsoft.com/office/drawing/2014/main" id="{2A285AEF-9582-45CB-B08D-2695EDAF83AA}"/>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3419" name="Text Box 18">
          <a:extLst>
            <a:ext uri="{FF2B5EF4-FFF2-40B4-BE49-F238E27FC236}">
              <a16:creationId xmlns:a16="http://schemas.microsoft.com/office/drawing/2014/main" id="{1061D399-FF14-4A73-BE7A-BE55D04FCEEC}"/>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3420" name="Text Box 19">
          <a:extLst>
            <a:ext uri="{FF2B5EF4-FFF2-40B4-BE49-F238E27FC236}">
              <a16:creationId xmlns:a16="http://schemas.microsoft.com/office/drawing/2014/main" id="{ABA9A910-3523-4F6D-9F98-DC863A69E7BE}"/>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67</xdr:row>
      <xdr:rowOff>0</xdr:rowOff>
    </xdr:from>
    <xdr:ext cx="95250" cy="171450"/>
    <xdr:sp macro="" textlink="">
      <xdr:nvSpPr>
        <xdr:cNvPr id="3421" name="Text Box 16">
          <a:extLst>
            <a:ext uri="{FF2B5EF4-FFF2-40B4-BE49-F238E27FC236}">
              <a16:creationId xmlns:a16="http://schemas.microsoft.com/office/drawing/2014/main" id="{9060A40F-33FA-4B26-9917-85F898844560}"/>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67</xdr:row>
      <xdr:rowOff>0</xdr:rowOff>
    </xdr:from>
    <xdr:ext cx="95250" cy="171450"/>
    <xdr:sp macro="" textlink="">
      <xdr:nvSpPr>
        <xdr:cNvPr id="3422" name="Text Box 17">
          <a:extLst>
            <a:ext uri="{FF2B5EF4-FFF2-40B4-BE49-F238E27FC236}">
              <a16:creationId xmlns:a16="http://schemas.microsoft.com/office/drawing/2014/main" id="{F5E1A848-8593-4F64-8604-BB67AD532526}"/>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67</xdr:row>
      <xdr:rowOff>0</xdr:rowOff>
    </xdr:from>
    <xdr:ext cx="95250" cy="171450"/>
    <xdr:sp macro="" textlink="">
      <xdr:nvSpPr>
        <xdr:cNvPr id="3423" name="Text Box 18">
          <a:extLst>
            <a:ext uri="{FF2B5EF4-FFF2-40B4-BE49-F238E27FC236}">
              <a16:creationId xmlns:a16="http://schemas.microsoft.com/office/drawing/2014/main" id="{3063CD06-9CE9-4F2B-B552-5275B0311D83}"/>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67</xdr:row>
      <xdr:rowOff>0</xdr:rowOff>
    </xdr:from>
    <xdr:ext cx="95250" cy="171450"/>
    <xdr:sp macro="" textlink="">
      <xdr:nvSpPr>
        <xdr:cNvPr id="3424" name="Text Box 19">
          <a:extLst>
            <a:ext uri="{FF2B5EF4-FFF2-40B4-BE49-F238E27FC236}">
              <a16:creationId xmlns:a16="http://schemas.microsoft.com/office/drawing/2014/main" id="{30550FCF-B92C-4971-8759-9E135B980F8E}"/>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68</xdr:row>
      <xdr:rowOff>504825</xdr:rowOff>
    </xdr:from>
    <xdr:ext cx="95250" cy="444014"/>
    <xdr:sp macro="" textlink="">
      <xdr:nvSpPr>
        <xdr:cNvPr id="3425" name="Text Box 15">
          <a:extLst>
            <a:ext uri="{FF2B5EF4-FFF2-40B4-BE49-F238E27FC236}">
              <a16:creationId xmlns:a16="http://schemas.microsoft.com/office/drawing/2014/main" id="{6CD27184-7BF9-441B-8C5C-41A5EB7171F9}"/>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426" name="Text Box 16">
          <a:extLst>
            <a:ext uri="{FF2B5EF4-FFF2-40B4-BE49-F238E27FC236}">
              <a16:creationId xmlns:a16="http://schemas.microsoft.com/office/drawing/2014/main" id="{C2241986-04F8-4C68-BFCB-6446E05339AE}"/>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427" name="Text Box 17">
          <a:extLst>
            <a:ext uri="{FF2B5EF4-FFF2-40B4-BE49-F238E27FC236}">
              <a16:creationId xmlns:a16="http://schemas.microsoft.com/office/drawing/2014/main" id="{39F24B71-E60A-4EC5-91EB-05EB6690284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428" name="Text Box 18">
          <a:extLst>
            <a:ext uri="{FF2B5EF4-FFF2-40B4-BE49-F238E27FC236}">
              <a16:creationId xmlns:a16="http://schemas.microsoft.com/office/drawing/2014/main" id="{CB071C6C-CA46-42E0-A800-B83DAF8373F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0</xdr:rowOff>
    </xdr:from>
    <xdr:ext cx="95250" cy="171450"/>
    <xdr:sp macro="" textlink="">
      <xdr:nvSpPr>
        <xdr:cNvPr id="3429" name="Text Box 19">
          <a:extLst>
            <a:ext uri="{FF2B5EF4-FFF2-40B4-BE49-F238E27FC236}">
              <a16:creationId xmlns:a16="http://schemas.microsoft.com/office/drawing/2014/main" id="{F2BF01F3-1B63-44EE-BE03-9028A72B315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3430" name="Text Box 16">
          <a:extLst>
            <a:ext uri="{FF2B5EF4-FFF2-40B4-BE49-F238E27FC236}">
              <a16:creationId xmlns:a16="http://schemas.microsoft.com/office/drawing/2014/main" id="{E4EBF59F-B472-470C-991A-DDF94707C8A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0</xdr:rowOff>
    </xdr:from>
    <xdr:ext cx="95250" cy="171450"/>
    <xdr:sp macro="" textlink="">
      <xdr:nvSpPr>
        <xdr:cNvPr id="3431" name="Text Box 17">
          <a:extLst>
            <a:ext uri="{FF2B5EF4-FFF2-40B4-BE49-F238E27FC236}">
              <a16:creationId xmlns:a16="http://schemas.microsoft.com/office/drawing/2014/main" id="{2A1467FA-0A14-4EFA-9405-D134EBEDE371}"/>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1020762</xdr:colOff>
      <xdr:row>70</xdr:row>
      <xdr:rowOff>15875</xdr:rowOff>
    </xdr:from>
    <xdr:ext cx="95250" cy="171450"/>
    <xdr:sp macro="" textlink="">
      <xdr:nvSpPr>
        <xdr:cNvPr id="3432" name="Text Box 18">
          <a:extLst>
            <a:ext uri="{FF2B5EF4-FFF2-40B4-BE49-F238E27FC236}">
              <a16:creationId xmlns:a16="http://schemas.microsoft.com/office/drawing/2014/main" id="{D0DE2252-3724-4077-86E8-6BB35F4279CF}"/>
            </a:ext>
          </a:extLst>
        </xdr:cNvPr>
        <xdr:cNvSpPr txBox="1">
          <a:spLocks noChangeArrowheads="1"/>
        </xdr:cNvSpPr>
      </xdr:nvSpPr>
      <xdr:spPr bwMode="auto">
        <a:xfrm>
          <a:off x="12485398" y="711633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3433" name="Text Box 16">
          <a:extLst>
            <a:ext uri="{FF2B5EF4-FFF2-40B4-BE49-F238E27FC236}">
              <a16:creationId xmlns:a16="http://schemas.microsoft.com/office/drawing/2014/main" id="{05757F40-449B-49D3-9AC5-1275F25456F9}"/>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3434" name="Text Box 17">
          <a:extLst>
            <a:ext uri="{FF2B5EF4-FFF2-40B4-BE49-F238E27FC236}">
              <a16:creationId xmlns:a16="http://schemas.microsoft.com/office/drawing/2014/main" id="{046644CD-12EA-4F0A-B1BC-1945BF11B50C}"/>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3435" name="Text Box 18">
          <a:extLst>
            <a:ext uri="{FF2B5EF4-FFF2-40B4-BE49-F238E27FC236}">
              <a16:creationId xmlns:a16="http://schemas.microsoft.com/office/drawing/2014/main" id="{FAF02ABE-014B-4237-8198-DFFE62A1AB3D}"/>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3436" name="Text Box 19">
          <a:extLst>
            <a:ext uri="{FF2B5EF4-FFF2-40B4-BE49-F238E27FC236}">
              <a16:creationId xmlns:a16="http://schemas.microsoft.com/office/drawing/2014/main" id="{87DC3C45-C848-4FEE-B17E-C83B17E07D81}"/>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70</xdr:row>
      <xdr:rowOff>0</xdr:rowOff>
    </xdr:from>
    <xdr:ext cx="95250" cy="171450"/>
    <xdr:sp macro="" textlink="">
      <xdr:nvSpPr>
        <xdr:cNvPr id="3437" name="Text Box 16">
          <a:extLst>
            <a:ext uri="{FF2B5EF4-FFF2-40B4-BE49-F238E27FC236}">
              <a16:creationId xmlns:a16="http://schemas.microsoft.com/office/drawing/2014/main" id="{524850A9-E6C1-401E-AC07-F2C94B7F38D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70</xdr:row>
      <xdr:rowOff>170392</xdr:rowOff>
    </xdr:from>
    <xdr:ext cx="95250" cy="213632"/>
    <xdr:sp macro="" textlink="">
      <xdr:nvSpPr>
        <xdr:cNvPr id="3438" name="Text Box 15">
          <a:extLst>
            <a:ext uri="{FF2B5EF4-FFF2-40B4-BE49-F238E27FC236}">
              <a16:creationId xmlns:a16="http://schemas.microsoft.com/office/drawing/2014/main" id="{67C19194-FEF1-4FCB-8094-D88637FA3A4C}"/>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504825</xdr:rowOff>
    </xdr:from>
    <xdr:ext cx="95250" cy="448496"/>
    <xdr:sp macro="" textlink="">
      <xdr:nvSpPr>
        <xdr:cNvPr id="3439" name="Text Box 15">
          <a:extLst>
            <a:ext uri="{FF2B5EF4-FFF2-40B4-BE49-F238E27FC236}">
              <a16:creationId xmlns:a16="http://schemas.microsoft.com/office/drawing/2014/main" id="{88FC2D5C-CA40-4FB5-839E-23D6C6E383B4}"/>
            </a:ext>
          </a:extLst>
        </xdr:cNvPr>
        <xdr:cNvSpPr txBox="1">
          <a:spLocks noChangeArrowheads="1"/>
        </xdr:cNvSpPr>
      </xdr:nvSpPr>
      <xdr:spPr bwMode="auto">
        <a:xfrm>
          <a:off x="4664364" y="5994111"/>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504825</xdr:rowOff>
    </xdr:from>
    <xdr:ext cx="95250" cy="442269"/>
    <xdr:sp macro="" textlink="">
      <xdr:nvSpPr>
        <xdr:cNvPr id="3440" name="Text Box 15">
          <a:extLst>
            <a:ext uri="{FF2B5EF4-FFF2-40B4-BE49-F238E27FC236}">
              <a16:creationId xmlns:a16="http://schemas.microsoft.com/office/drawing/2014/main" id="{9F38FC54-2B33-46C1-96BA-A60EE85C144A}"/>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70</xdr:row>
      <xdr:rowOff>504825</xdr:rowOff>
    </xdr:from>
    <xdr:ext cx="95250" cy="442269"/>
    <xdr:sp macro="" textlink="">
      <xdr:nvSpPr>
        <xdr:cNvPr id="3441" name="Text Box 15">
          <a:extLst>
            <a:ext uri="{FF2B5EF4-FFF2-40B4-BE49-F238E27FC236}">
              <a16:creationId xmlns:a16="http://schemas.microsoft.com/office/drawing/2014/main" id="{E36DFBEE-9027-4EA6-A459-0D2C2DAE5397}"/>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504825</xdr:rowOff>
    </xdr:from>
    <xdr:ext cx="95250" cy="213632"/>
    <xdr:sp macro="" textlink="">
      <xdr:nvSpPr>
        <xdr:cNvPr id="3442" name="Text Box 15">
          <a:extLst>
            <a:ext uri="{FF2B5EF4-FFF2-40B4-BE49-F238E27FC236}">
              <a16:creationId xmlns:a16="http://schemas.microsoft.com/office/drawing/2014/main" id="{38911944-5153-469D-891B-F2B5C8F8AC22}"/>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504825</xdr:rowOff>
    </xdr:from>
    <xdr:ext cx="95250" cy="444331"/>
    <xdr:sp macro="" textlink="">
      <xdr:nvSpPr>
        <xdr:cNvPr id="3443" name="Text Box 15">
          <a:extLst>
            <a:ext uri="{FF2B5EF4-FFF2-40B4-BE49-F238E27FC236}">
              <a16:creationId xmlns:a16="http://schemas.microsoft.com/office/drawing/2014/main" id="{CF43A772-13FC-44C1-9D4D-27E1F1CFEF02}"/>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70</xdr:row>
      <xdr:rowOff>170392</xdr:rowOff>
    </xdr:from>
    <xdr:ext cx="95250" cy="213632"/>
    <xdr:sp macro="" textlink="">
      <xdr:nvSpPr>
        <xdr:cNvPr id="3444" name="Text Box 15">
          <a:extLst>
            <a:ext uri="{FF2B5EF4-FFF2-40B4-BE49-F238E27FC236}">
              <a16:creationId xmlns:a16="http://schemas.microsoft.com/office/drawing/2014/main" id="{DED00172-8BB7-422A-A88A-17B3A6EEA1EE}"/>
            </a:ext>
          </a:extLst>
        </xdr:cNvPr>
        <xdr:cNvSpPr txBox="1">
          <a:spLocks noChangeArrowheads="1"/>
        </xdr:cNvSpPr>
      </xdr:nvSpPr>
      <xdr:spPr bwMode="auto">
        <a:xfrm>
          <a:off x="12578484" y="579302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445" name="Text Box 16">
          <a:extLst>
            <a:ext uri="{FF2B5EF4-FFF2-40B4-BE49-F238E27FC236}">
              <a16:creationId xmlns:a16="http://schemas.microsoft.com/office/drawing/2014/main" id="{1D6F23D4-7D0D-4732-842D-B9C388A891E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446" name="Text Box 17">
          <a:extLst>
            <a:ext uri="{FF2B5EF4-FFF2-40B4-BE49-F238E27FC236}">
              <a16:creationId xmlns:a16="http://schemas.microsoft.com/office/drawing/2014/main" id="{0B813F88-ADD8-4D8D-8588-CD5B8B6A377E}"/>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447" name="Text Box 18">
          <a:extLst>
            <a:ext uri="{FF2B5EF4-FFF2-40B4-BE49-F238E27FC236}">
              <a16:creationId xmlns:a16="http://schemas.microsoft.com/office/drawing/2014/main" id="{D0560CCB-D866-4364-82CC-24CC4B7FEE0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448" name="Text Box 19">
          <a:extLst>
            <a:ext uri="{FF2B5EF4-FFF2-40B4-BE49-F238E27FC236}">
              <a16:creationId xmlns:a16="http://schemas.microsoft.com/office/drawing/2014/main" id="{03CAC0D2-02B0-4383-8A82-D210F670434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3449" name="Text Box 16">
          <a:extLst>
            <a:ext uri="{FF2B5EF4-FFF2-40B4-BE49-F238E27FC236}">
              <a16:creationId xmlns:a16="http://schemas.microsoft.com/office/drawing/2014/main" id="{D582966C-C179-41D3-A464-78A53713B00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3450" name="Text Box 17">
          <a:extLst>
            <a:ext uri="{FF2B5EF4-FFF2-40B4-BE49-F238E27FC236}">
              <a16:creationId xmlns:a16="http://schemas.microsoft.com/office/drawing/2014/main" id="{4B7A97F1-1BF8-4952-8154-5BDB8B3290C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3451" name="Text Box 18">
          <a:extLst>
            <a:ext uri="{FF2B5EF4-FFF2-40B4-BE49-F238E27FC236}">
              <a16:creationId xmlns:a16="http://schemas.microsoft.com/office/drawing/2014/main" id="{95937F90-2118-4B15-8B82-E9E2CE386B9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3452" name="Text Box 19">
          <a:extLst>
            <a:ext uri="{FF2B5EF4-FFF2-40B4-BE49-F238E27FC236}">
              <a16:creationId xmlns:a16="http://schemas.microsoft.com/office/drawing/2014/main" id="{7579E5D9-CB59-42B1-A342-483A91D03559}"/>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74</xdr:row>
      <xdr:rowOff>0</xdr:rowOff>
    </xdr:from>
    <xdr:ext cx="95250" cy="171450"/>
    <xdr:sp macro="" textlink="">
      <xdr:nvSpPr>
        <xdr:cNvPr id="3453" name="Text Box 16">
          <a:extLst>
            <a:ext uri="{FF2B5EF4-FFF2-40B4-BE49-F238E27FC236}">
              <a16:creationId xmlns:a16="http://schemas.microsoft.com/office/drawing/2014/main" id="{43FBF801-CED9-45AB-A139-0EDAD39005D0}"/>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74</xdr:row>
      <xdr:rowOff>0</xdr:rowOff>
    </xdr:from>
    <xdr:ext cx="95250" cy="171450"/>
    <xdr:sp macro="" textlink="">
      <xdr:nvSpPr>
        <xdr:cNvPr id="3454" name="Text Box 17">
          <a:extLst>
            <a:ext uri="{FF2B5EF4-FFF2-40B4-BE49-F238E27FC236}">
              <a16:creationId xmlns:a16="http://schemas.microsoft.com/office/drawing/2014/main" id="{90E385A0-8ACF-4FAB-9195-67DF709C8B4C}"/>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74</xdr:row>
      <xdr:rowOff>0</xdr:rowOff>
    </xdr:from>
    <xdr:ext cx="95250" cy="171450"/>
    <xdr:sp macro="" textlink="">
      <xdr:nvSpPr>
        <xdr:cNvPr id="3455" name="Text Box 18">
          <a:extLst>
            <a:ext uri="{FF2B5EF4-FFF2-40B4-BE49-F238E27FC236}">
              <a16:creationId xmlns:a16="http://schemas.microsoft.com/office/drawing/2014/main" id="{A7CCD38D-BCDD-406D-91C3-B0DDA1B0F369}"/>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74</xdr:row>
      <xdr:rowOff>0</xdr:rowOff>
    </xdr:from>
    <xdr:ext cx="95250" cy="171450"/>
    <xdr:sp macro="" textlink="">
      <xdr:nvSpPr>
        <xdr:cNvPr id="3456" name="Text Box 19">
          <a:extLst>
            <a:ext uri="{FF2B5EF4-FFF2-40B4-BE49-F238E27FC236}">
              <a16:creationId xmlns:a16="http://schemas.microsoft.com/office/drawing/2014/main" id="{DC5EA98F-74AD-4255-A90E-59424CDE9D5E}"/>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xdr:row>
      <xdr:rowOff>504825</xdr:rowOff>
    </xdr:from>
    <xdr:ext cx="95250" cy="444014"/>
    <xdr:sp macro="" textlink="">
      <xdr:nvSpPr>
        <xdr:cNvPr id="3457" name="Text Box 15">
          <a:extLst>
            <a:ext uri="{FF2B5EF4-FFF2-40B4-BE49-F238E27FC236}">
              <a16:creationId xmlns:a16="http://schemas.microsoft.com/office/drawing/2014/main" id="{D534DC20-A84F-4E83-9ED2-FE5C54AE4360}"/>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458" name="Text Box 16">
          <a:extLst>
            <a:ext uri="{FF2B5EF4-FFF2-40B4-BE49-F238E27FC236}">
              <a16:creationId xmlns:a16="http://schemas.microsoft.com/office/drawing/2014/main" id="{3FF6E0F6-B96A-4E67-97BC-3ABE5D34286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459" name="Text Box 17">
          <a:extLst>
            <a:ext uri="{FF2B5EF4-FFF2-40B4-BE49-F238E27FC236}">
              <a16:creationId xmlns:a16="http://schemas.microsoft.com/office/drawing/2014/main" id="{D40F5951-BF7D-4636-AF3D-C2433C84CF5E}"/>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460" name="Text Box 18">
          <a:extLst>
            <a:ext uri="{FF2B5EF4-FFF2-40B4-BE49-F238E27FC236}">
              <a16:creationId xmlns:a16="http://schemas.microsoft.com/office/drawing/2014/main" id="{45ED6B3D-916E-411D-A7C9-8ADE6ED4FE4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461" name="Text Box 19">
          <a:extLst>
            <a:ext uri="{FF2B5EF4-FFF2-40B4-BE49-F238E27FC236}">
              <a16:creationId xmlns:a16="http://schemas.microsoft.com/office/drawing/2014/main" id="{826A175A-6534-4DF8-83A2-F8CF8D90164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3462" name="Text Box 16">
          <a:extLst>
            <a:ext uri="{FF2B5EF4-FFF2-40B4-BE49-F238E27FC236}">
              <a16:creationId xmlns:a16="http://schemas.microsoft.com/office/drawing/2014/main" id="{8EFEB538-333D-40EA-ACC7-EF07FF317013}"/>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3463" name="Text Box 17">
          <a:extLst>
            <a:ext uri="{FF2B5EF4-FFF2-40B4-BE49-F238E27FC236}">
              <a16:creationId xmlns:a16="http://schemas.microsoft.com/office/drawing/2014/main" id="{DF6342C1-AFE0-4061-98A0-C53370247BB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3464" name="Text Box 18">
          <a:extLst>
            <a:ext uri="{FF2B5EF4-FFF2-40B4-BE49-F238E27FC236}">
              <a16:creationId xmlns:a16="http://schemas.microsoft.com/office/drawing/2014/main" id="{F5EC57B1-9BD5-4E81-8746-4807533C652A}"/>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3465" name="Text Box 16">
          <a:extLst>
            <a:ext uri="{FF2B5EF4-FFF2-40B4-BE49-F238E27FC236}">
              <a16:creationId xmlns:a16="http://schemas.microsoft.com/office/drawing/2014/main" id="{71559600-D0F6-48E5-BD27-D485CCCC30A1}"/>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3466" name="Text Box 17">
          <a:extLst>
            <a:ext uri="{FF2B5EF4-FFF2-40B4-BE49-F238E27FC236}">
              <a16:creationId xmlns:a16="http://schemas.microsoft.com/office/drawing/2014/main" id="{CEA30ABC-0C7B-4988-9BD7-ACCBC2215D5C}"/>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3467" name="Text Box 18">
          <a:extLst>
            <a:ext uri="{FF2B5EF4-FFF2-40B4-BE49-F238E27FC236}">
              <a16:creationId xmlns:a16="http://schemas.microsoft.com/office/drawing/2014/main" id="{6ECC2CB4-9513-4AC8-9DED-6FC2CFC188D4}"/>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3468" name="Text Box 19">
          <a:extLst>
            <a:ext uri="{FF2B5EF4-FFF2-40B4-BE49-F238E27FC236}">
              <a16:creationId xmlns:a16="http://schemas.microsoft.com/office/drawing/2014/main" id="{82C7D6F3-CFEC-4510-A62B-86EAA115CB4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3469" name="Text Box 16">
          <a:extLst>
            <a:ext uri="{FF2B5EF4-FFF2-40B4-BE49-F238E27FC236}">
              <a16:creationId xmlns:a16="http://schemas.microsoft.com/office/drawing/2014/main" id="{928DFAFB-4AAD-41CA-97E5-2D3B39A19837}"/>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3470" name="Text Box 17">
          <a:extLst>
            <a:ext uri="{FF2B5EF4-FFF2-40B4-BE49-F238E27FC236}">
              <a16:creationId xmlns:a16="http://schemas.microsoft.com/office/drawing/2014/main" id="{FA5975CF-288B-41EB-84B6-BF4A5BC4C46C}"/>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3471" name="Text Box 18">
          <a:extLst>
            <a:ext uri="{FF2B5EF4-FFF2-40B4-BE49-F238E27FC236}">
              <a16:creationId xmlns:a16="http://schemas.microsoft.com/office/drawing/2014/main" id="{E6A1398F-79EA-4857-8CDA-5FC9F00705D1}"/>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3472" name="Text Box 19">
          <a:extLst>
            <a:ext uri="{FF2B5EF4-FFF2-40B4-BE49-F238E27FC236}">
              <a16:creationId xmlns:a16="http://schemas.microsoft.com/office/drawing/2014/main" id="{17AED765-F16E-417A-A871-8CF066D82E21}"/>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504825</xdr:rowOff>
    </xdr:from>
    <xdr:ext cx="95250" cy="456743"/>
    <xdr:sp macro="" textlink="">
      <xdr:nvSpPr>
        <xdr:cNvPr id="3473" name="Text Box 15">
          <a:extLst>
            <a:ext uri="{FF2B5EF4-FFF2-40B4-BE49-F238E27FC236}">
              <a16:creationId xmlns:a16="http://schemas.microsoft.com/office/drawing/2014/main" id="{1E18A6CE-7374-4725-B80A-5A31020EF2E5}"/>
            </a:ext>
          </a:extLst>
        </xdr:cNvPr>
        <xdr:cNvSpPr txBox="1">
          <a:spLocks noChangeArrowheads="1"/>
        </xdr:cNvSpPr>
      </xdr:nvSpPr>
      <xdr:spPr bwMode="auto">
        <a:xfrm>
          <a:off x="4664364" y="5994111"/>
          <a:ext cx="95250" cy="456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504825</xdr:rowOff>
    </xdr:from>
    <xdr:ext cx="95250" cy="442269"/>
    <xdr:sp macro="" textlink="">
      <xdr:nvSpPr>
        <xdr:cNvPr id="3474" name="Text Box 15">
          <a:extLst>
            <a:ext uri="{FF2B5EF4-FFF2-40B4-BE49-F238E27FC236}">
              <a16:creationId xmlns:a16="http://schemas.microsoft.com/office/drawing/2014/main" id="{39A8F5AE-BD3B-4D25-BA9B-D047BCB33E92}"/>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70</xdr:row>
      <xdr:rowOff>504825</xdr:rowOff>
    </xdr:from>
    <xdr:ext cx="95250" cy="442269"/>
    <xdr:sp macro="" textlink="">
      <xdr:nvSpPr>
        <xdr:cNvPr id="3475" name="Text Box 15">
          <a:extLst>
            <a:ext uri="{FF2B5EF4-FFF2-40B4-BE49-F238E27FC236}">
              <a16:creationId xmlns:a16="http://schemas.microsoft.com/office/drawing/2014/main" id="{7AF3F768-B1F7-4BAA-8917-EE9DB9FAC848}"/>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504825</xdr:rowOff>
    </xdr:from>
    <xdr:ext cx="95250" cy="213632"/>
    <xdr:sp macro="" textlink="">
      <xdr:nvSpPr>
        <xdr:cNvPr id="3476" name="Text Box 15">
          <a:extLst>
            <a:ext uri="{FF2B5EF4-FFF2-40B4-BE49-F238E27FC236}">
              <a16:creationId xmlns:a16="http://schemas.microsoft.com/office/drawing/2014/main" id="{14F9BBDA-CA4E-4F57-97B3-D94541F538F7}"/>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70</xdr:row>
      <xdr:rowOff>504825</xdr:rowOff>
    </xdr:from>
    <xdr:ext cx="95250" cy="444331"/>
    <xdr:sp macro="" textlink="">
      <xdr:nvSpPr>
        <xdr:cNvPr id="3477" name="Text Box 15">
          <a:extLst>
            <a:ext uri="{FF2B5EF4-FFF2-40B4-BE49-F238E27FC236}">
              <a16:creationId xmlns:a16="http://schemas.microsoft.com/office/drawing/2014/main" id="{A821761A-3DBD-4176-B45D-139D1346ADED}"/>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70</xdr:row>
      <xdr:rowOff>504825</xdr:rowOff>
    </xdr:from>
    <xdr:ext cx="95250" cy="213632"/>
    <xdr:sp macro="" textlink="">
      <xdr:nvSpPr>
        <xdr:cNvPr id="3478" name="Text Box 15">
          <a:extLst>
            <a:ext uri="{FF2B5EF4-FFF2-40B4-BE49-F238E27FC236}">
              <a16:creationId xmlns:a16="http://schemas.microsoft.com/office/drawing/2014/main" id="{AA67A495-6E89-44F2-A1AA-AE52CE98E143}"/>
            </a:ext>
          </a:extLst>
        </xdr:cNvPr>
        <xdr:cNvSpPr txBox="1">
          <a:spLocks noChangeArrowheads="1"/>
        </xdr:cNvSpPr>
      </xdr:nvSpPr>
      <xdr:spPr bwMode="auto">
        <a:xfrm>
          <a:off x="12540961"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479" name="Text Box 16">
          <a:extLst>
            <a:ext uri="{FF2B5EF4-FFF2-40B4-BE49-F238E27FC236}">
              <a16:creationId xmlns:a16="http://schemas.microsoft.com/office/drawing/2014/main" id="{FF05D6EA-D5D8-46A4-8677-733AB76C65F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480" name="Text Box 17">
          <a:extLst>
            <a:ext uri="{FF2B5EF4-FFF2-40B4-BE49-F238E27FC236}">
              <a16:creationId xmlns:a16="http://schemas.microsoft.com/office/drawing/2014/main" id="{01D650FD-3668-4763-AED0-39DC43A5FF2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481" name="Text Box 18">
          <a:extLst>
            <a:ext uri="{FF2B5EF4-FFF2-40B4-BE49-F238E27FC236}">
              <a16:creationId xmlns:a16="http://schemas.microsoft.com/office/drawing/2014/main" id="{DF53440A-481B-4877-9690-16EF57ABEE6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482" name="Text Box 19">
          <a:extLst>
            <a:ext uri="{FF2B5EF4-FFF2-40B4-BE49-F238E27FC236}">
              <a16:creationId xmlns:a16="http://schemas.microsoft.com/office/drawing/2014/main" id="{BD32853B-8E01-4B20-AE29-1D1CCE08760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3483" name="Text Box 16">
          <a:extLst>
            <a:ext uri="{FF2B5EF4-FFF2-40B4-BE49-F238E27FC236}">
              <a16:creationId xmlns:a16="http://schemas.microsoft.com/office/drawing/2014/main" id="{EB0BFF3E-44E8-4489-919E-B1F31381FCBC}"/>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3484" name="Text Box 17">
          <a:extLst>
            <a:ext uri="{FF2B5EF4-FFF2-40B4-BE49-F238E27FC236}">
              <a16:creationId xmlns:a16="http://schemas.microsoft.com/office/drawing/2014/main" id="{80409B40-DF64-4183-8112-2FD31B2B64E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3485" name="Text Box 18">
          <a:extLst>
            <a:ext uri="{FF2B5EF4-FFF2-40B4-BE49-F238E27FC236}">
              <a16:creationId xmlns:a16="http://schemas.microsoft.com/office/drawing/2014/main" id="{A5059A89-A73D-4985-B411-D2D89D7DBB6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3486" name="Text Box 19">
          <a:extLst>
            <a:ext uri="{FF2B5EF4-FFF2-40B4-BE49-F238E27FC236}">
              <a16:creationId xmlns:a16="http://schemas.microsoft.com/office/drawing/2014/main" id="{C84F7C2A-3C35-43A6-9DCA-87F76194C3C4}"/>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74</xdr:row>
      <xdr:rowOff>0</xdr:rowOff>
    </xdr:from>
    <xdr:ext cx="95250" cy="171450"/>
    <xdr:sp macro="" textlink="">
      <xdr:nvSpPr>
        <xdr:cNvPr id="3487" name="Text Box 16">
          <a:extLst>
            <a:ext uri="{FF2B5EF4-FFF2-40B4-BE49-F238E27FC236}">
              <a16:creationId xmlns:a16="http://schemas.microsoft.com/office/drawing/2014/main" id="{3218BBD9-68A0-47AE-9082-262B6B1FBB62}"/>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74</xdr:row>
      <xdr:rowOff>0</xdr:rowOff>
    </xdr:from>
    <xdr:ext cx="95250" cy="171450"/>
    <xdr:sp macro="" textlink="">
      <xdr:nvSpPr>
        <xdr:cNvPr id="3488" name="Text Box 17">
          <a:extLst>
            <a:ext uri="{FF2B5EF4-FFF2-40B4-BE49-F238E27FC236}">
              <a16:creationId xmlns:a16="http://schemas.microsoft.com/office/drawing/2014/main" id="{8B03E393-CA18-4E8A-867B-3770DD52A824}"/>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74</xdr:row>
      <xdr:rowOff>0</xdr:rowOff>
    </xdr:from>
    <xdr:ext cx="95250" cy="171450"/>
    <xdr:sp macro="" textlink="">
      <xdr:nvSpPr>
        <xdr:cNvPr id="3489" name="Text Box 18">
          <a:extLst>
            <a:ext uri="{FF2B5EF4-FFF2-40B4-BE49-F238E27FC236}">
              <a16:creationId xmlns:a16="http://schemas.microsoft.com/office/drawing/2014/main" id="{9EE39115-B22F-4F7F-B18F-7833FC2339FF}"/>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74</xdr:row>
      <xdr:rowOff>0</xdr:rowOff>
    </xdr:from>
    <xdr:ext cx="95250" cy="171450"/>
    <xdr:sp macro="" textlink="">
      <xdr:nvSpPr>
        <xdr:cNvPr id="3490" name="Text Box 19">
          <a:extLst>
            <a:ext uri="{FF2B5EF4-FFF2-40B4-BE49-F238E27FC236}">
              <a16:creationId xmlns:a16="http://schemas.microsoft.com/office/drawing/2014/main" id="{65F314B2-FEA0-45E2-A8B3-FB13932204E3}"/>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xdr:row>
      <xdr:rowOff>504825</xdr:rowOff>
    </xdr:from>
    <xdr:ext cx="95250" cy="444014"/>
    <xdr:sp macro="" textlink="">
      <xdr:nvSpPr>
        <xdr:cNvPr id="3491" name="Text Box 15">
          <a:extLst>
            <a:ext uri="{FF2B5EF4-FFF2-40B4-BE49-F238E27FC236}">
              <a16:creationId xmlns:a16="http://schemas.microsoft.com/office/drawing/2014/main" id="{03535CF5-71D7-4F64-A389-8A168438564C}"/>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492" name="Text Box 16">
          <a:extLst>
            <a:ext uri="{FF2B5EF4-FFF2-40B4-BE49-F238E27FC236}">
              <a16:creationId xmlns:a16="http://schemas.microsoft.com/office/drawing/2014/main" id="{CF4E6E19-82F7-4A3D-81F5-74780F6E98D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493" name="Text Box 17">
          <a:extLst>
            <a:ext uri="{FF2B5EF4-FFF2-40B4-BE49-F238E27FC236}">
              <a16:creationId xmlns:a16="http://schemas.microsoft.com/office/drawing/2014/main" id="{849D65F0-37C8-442C-B8C3-D63AC39418D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494" name="Text Box 18">
          <a:extLst>
            <a:ext uri="{FF2B5EF4-FFF2-40B4-BE49-F238E27FC236}">
              <a16:creationId xmlns:a16="http://schemas.microsoft.com/office/drawing/2014/main" id="{5338A537-E8E5-415B-B3A8-A7BA0AF4E2C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495" name="Text Box 19">
          <a:extLst>
            <a:ext uri="{FF2B5EF4-FFF2-40B4-BE49-F238E27FC236}">
              <a16:creationId xmlns:a16="http://schemas.microsoft.com/office/drawing/2014/main" id="{D75910B4-70D2-4579-811E-431179A2A246}"/>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72</xdr:row>
      <xdr:rowOff>504825</xdr:rowOff>
    </xdr:from>
    <xdr:ext cx="95250" cy="442269"/>
    <xdr:sp macro="" textlink="">
      <xdr:nvSpPr>
        <xdr:cNvPr id="3496" name="Text Box 15">
          <a:extLst>
            <a:ext uri="{FF2B5EF4-FFF2-40B4-BE49-F238E27FC236}">
              <a16:creationId xmlns:a16="http://schemas.microsoft.com/office/drawing/2014/main" id="{94A4F4C0-F845-4B85-9B1A-4C79C5897637}"/>
            </a:ext>
          </a:extLst>
        </xdr:cNvPr>
        <xdr:cNvSpPr txBox="1">
          <a:spLocks noChangeArrowheads="1"/>
        </xdr:cNvSpPr>
      </xdr:nvSpPr>
      <xdr:spPr bwMode="auto">
        <a:xfrm>
          <a:off x="12540961" y="673302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3497" name="Text Box 16">
          <a:extLst>
            <a:ext uri="{FF2B5EF4-FFF2-40B4-BE49-F238E27FC236}">
              <a16:creationId xmlns:a16="http://schemas.microsoft.com/office/drawing/2014/main" id="{33B17043-C666-4920-9867-58D609BC750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3498" name="Text Box 17">
          <a:extLst>
            <a:ext uri="{FF2B5EF4-FFF2-40B4-BE49-F238E27FC236}">
              <a16:creationId xmlns:a16="http://schemas.microsoft.com/office/drawing/2014/main" id="{859D39A2-93E8-494C-BA7A-669B641932BD}"/>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3499" name="Text Box 18">
          <a:extLst>
            <a:ext uri="{FF2B5EF4-FFF2-40B4-BE49-F238E27FC236}">
              <a16:creationId xmlns:a16="http://schemas.microsoft.com/office/drawing/2014/main" id="{387D0C9E-B68E-4675-B63D-A1546DD833B3}"/>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3500" name="Text Box 16">
          <a:extLst>
            <a:ext uri="{FF2B5EF4-FFF2-40B4-BE49-F238E27FC236}">
              <a16:creationId xmlns:a16="http://schemas.microsoft.com/office/drawing/2014/main" id="{D7312B59-B338-48C4-BC79-AE1D009975C6}"/>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3501" name="Text Box 17">
          <a:extLst>
            <a:ext uri="{FF2B5EF4-FFF2-40B4-BE49-F238E27FC236}">
              <a16:creationId xmlns:a16="http://schemas.microsoft.com/office/drawing/2014/main" id="{97398EF4-B377-4256-BA5D-2FE675013C0D}"/>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3502" name="Text Box 18">
          <a:extLst>
            <a:ext uri="{FF2B5EF4-FFF2-40B4-BE49-F238E27FC236}">
              <a16:creationId xmlns:a16="http://schemas.microsoft.com/office/drawing/2014/main" id="{111F2F0F-249F-4BDF-A2E6-2B31767AE82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3503" name="Text Box 19">
          <a:extLst>
            <a:ext uri="{FF2B5EF4-FFF2-40B4-BE49-F238E27FC236}">
              <a16:creationId xmlns:a16="http://schemas.microsoft.com/office/drawing/2014/main" id="{33BCCD84-CA69-49E9-AB80-9993BA34122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3504" name="Text Box 16">
          <a:extLst>
            <a:ext uri="{FF2B5EF4-FFF2-40B4-BE49-F238E27FC236}">
              <a16:creationId xmlns:a16="http://schemas.microsoft.com/office/drawing/2014/main" id="{B6474333-656C-4265-BEB5-4E6EA5C1A484}"/>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3505" name="Text Box 17">
          <a:extLst>
            <a:ext uri="{FF2B5EF4-FFF2-40B4-BE49-F238E27FC236}">
              <a16:creationId xmlns:a16="http://schemas.microsoft.com/office/drawing/2014/main" id="{F784EEEF-AA3A-43CA-8F03-C59C633A7BDB}"/>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3506" name="Text Box 18">
          <a:extLst>
            <a:ext uri="{FF2B5EF4-FFF2-40B4-BE49-F238E27FC236}">
              <a16:creationId xmlns:a16="http://schemas.microsoft.com/office/drawing/2014/main" id="{1452E8EA-1073-424B-B79E-773F70C48B1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74</xdr:row>
      <xdr:rowOff>170392</xdr:rowOff>
    </xdr:from>
    <xdr:ext cx="95250" cy="213632"/>
    <xdr:sp macro="" textlink="">
      <xdr:nvSpPr>
        <xdr:cNvPr id="3507" name="Text Box 15">
          <a:extLst>
            <a:ext uri="{FF2B5EF4-FFF2-40B4-BE49-F238E27FC236}">
              <a16:creationId xmlns:a16="http://schemas.microsoft.com/office/drawing/2014/main" id="{5A4E50E8-6754-4D53-87B1-627CC8313A0F}"/>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508" name="Text Box 16">
          <a:extLst>
            <a:ext uri="{FF2B5EF4-FFF2-40B4-BE49-F238E27FC236}">
              <a16:creationId xmlns:a16="http://schemas.microsoft.com/office/drawing/2014/main" id="{9C31135C-2FCD-45AF-8375-5C877EADF27A}"/>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509" name="Text Box 17">
          <a:extLst>
            <a:ext uri="{FF2B5EF4-FFF2-40B4-BE49-F238E27FC236}">
              <a16:creationId xmlns:a16="http://schemas.microsoft.com/office/drawing/2014/main" id="{1F0DC806-B578-4F5C-BFF5-F81A287C0BB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510" name="Text Box 18">
          <a:extLst>
            <a:ext uri="{FF2B5EF4-FFF2-40B4-BE49-F238E27FC236}">
              <a16:creationId xmlns:a16="http://schemas.microsoft.com/office/drawing/2014/main" id="{D2AD408F-EFA8-4E95-A5E4-C6F7B40AD9C3}"/>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511" name="Text Box 19">
          <a:extLst>
            <a:ext uri="{FF2B5EF4-FFF2-40B4-BE49-F238E27FC236}">
              <a16:creationId xmlns:a16="http://schemas.microsoft.com/office/drawing/2014/main" id="{56D4B69F-D83B-481A-8845-C5413A94C1BA}"/>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3512" name="Text Box 16">
          <a:extLst>
            <a:ext uri="{FF2B5EF4-FFF2-40B4-BE49-F238E27FC236}">
              <a16:creationId xmlns:a16="http://schemas.microsoft.com/office/drawing/2014/main" id="{47424BC7-4BDB-496E-8838-EB3F100ACB9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3513" name="Text Box 17">
          <a:extLst>
            <a:ext uri="{FF2B5EF4-FFF2-40B4-BE49-F238E27FC236}">
              <a16:creationId xmlns:a16="http://schemas.microsoft.com/office/drawing/2014/main" id="{5183A405-4361-4700-832D-6F9D92FC47E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3514" name="Text Box 18">
          <a:extLst>
            <a:ext uri="{FF2B5EF4-FFF2-40B4-BE49-F238E27FC236}">
              <a16:creationId xmlns:a16="http://schemas.microsoft.com/office/drawing/2014/main" id="{CB2D8325-4345-496E-856E-97137D0F98E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3515" name="Text Box 19">
          <a:extLst>
            <a:ext uri="{FF2B5EF4-FFF2-40B4-BE49-F238E27FC236}">
              <a16:creationId xmlns:a16="http://schemas.microsoft.com/office/drawing/2014/main" id="{485B629D-50BD-4D76-84F3-436678A422D1}"/>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71</xdr:row>
      <xdr:rowOff>0</xdr:rowOff>
    </xdr:from>
    <xdr:ext cx="95250" cy="171450"/>
    <xdr:sp macro="" textlink="">
      <xdr:nvSpPr>
        <xdr:cNvPr id="3516" name="Text Box 16">
          <a:extLst>
            <a:ext uri="{FF2B5EF4-FFF2-40B4-BE49-F238E27FC236}">
              <a16:creationId xmlns:a16="http://schemas.microsoft.com/office/drawing/2014/main" id="{FA5FB285-E00B-4528-B469-DD482F6DFFC4}"/>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71</xdr:row>
      <xdr:rowOff>0</xdr:rowOff>
    </xdr:from>
    <xdr:ext cx="95250" cy="171450"/>
    <xdr:sp macro="" textlink="">
      <xdr:nvSpPr>
        <xdr:cNvPr id="3517" name="Text Box 17">
          <a:extLst>
            <a:ext uri="{FF2B5EF4-FFF2-40B4-BE49-F238E27FC236}">
              <a16:creationId xmlns:a16="http://schemas.microsoft.com/office/drawing/2014/main" id="{27BB098B-0232-4630-BBF5-1DE88961DBC3}"/>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71</xdr:row>
      <xdr:rowOff>0</xdr:rowOff>
    </xdr:from>
    <xdr:ext cx="95250" cy="171450"/>
    <xdr:sp macro="" textlink="">
      <xdr:nvSpPr>
        <xdr:cNvPr id="3518" name="Text Box 18">
          <a:extLst>
            <a:ext uri="{FF2B5EF4-FFF2-40B4-BE49-F238E27FC236}">
              <a16:creationId xmlns:a16="http://schemas.microsoft.com/office/drawing/2014/main" id="{5FA71DA2-88B8-4633-8C2B-AA90BDBAF7E8}"/>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71</xdr:row>
      <xdr:rowOff>0</xdr:rowOff>
    </xdr:from>
    <xdr:ext cx="95250" cy="171450"/>
    <xdr:sp macro="" textlink="">
      <xdr:nvSpPr>
        <xdr:cNvPr id="3519" name="Text Box 19">
          <a:extLst>
            <a:ext uri="{FF2B5EF4-FFF2-40B4-BE49-F238E27FC236}">
              <a16:creationId xmlns:a16="http://schemas.microsoft.com/office/drawing/2014/main" id="{096B66F4-FCF3-4CF6-BED2-C249670B11F7}"/>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xdr:row>
      <xdr:rowOff>504825</xdr:rowOff>
    </xdr:from>
    <xdr:ext cx="95250" cy="444014"/>
    <xdr:sp macro="" textlink="">
      <xdr:nvSpPr>
        <xdr:cNvPr id="3520" name="Text Box 15">
          <a:extLst>
            <a:ext uri="{FF2B5EF4-FFF2-40B4-BE49-F238E27FC236}">
              <a16:creationId xmlns:a16="http://schemas.microsoft.com/office/drawing/2014/main" id="{EB5FD8FA-6CD0-47F5-ABC4-505F25BA4D45}"/>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521" name="Text Box 16">
          <a:extLst>
            <a:ext uri="{FF2B5EF4-FFF2-40B4-BE49-F238E27FC236}">
              <a16:creationId xmlns:a16="http://schemas.microsoft.com/office/drawing/2014/main" id="{AAEC8F1A-6BB3-414B-984F-7FF8D284716E}"/>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522" name="Text Box 17">
          <a:extLst>
            <a:ext uri="{FF2B5EF4-FFF2-40B4-BE49-F238E27FC236}">
              <a16:creationId xmlns:a16="http://schemas.microsoft.com/office/drawing/2014/main" id="{49E8CE86-0B1E-4682-BE56-8B8ACCF3E8FC}"/>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523" name="Text Box 18">
          <a:extLst>
            <a:ext uri="{FF2B5EF4-FFF2-40B4-BE49-F238E27FC236}">
              <a16:creationId xmlns:a16="http://schemas.microsoft.com/office/drawing/2014/main" id="{E7BE3FAD-4345-4765-8E4C-390EF39A507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0</xdr:rowOff>
    </xdr:from>
    <xdr:ext cx="95250" cy="171450"/>
    <xdr:sp macro="" textlink="">
      <xdr:nvSpPr>
        <xdr:cNvPr id="3524" name="Text Box 19">
          <a:extLst>
            <a:ext uri="{FF2B5EF4-FFF2-40B4-BE49-F238E27FC236}">
              <a16:creationId xmlns:a16="http://schemas.microsoft.com/office/drawing/2014/main" id="{A5D89C34-11F7-4D41-BEAA-AD2068FDD1A3}"/>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3525" name="Text Box 16">
          <a:extLst>
            <a:ext uri="{FF2B5EF4-FFF2-40B4-BE49-F238E27FC236}">
              <a16:creationId xmlns:a16="http://schemas.microsoft.com/office/drawing/2014/main" id="{FC9102DC-6DF5-4108-BA24-274FDD0C19FE}"/>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0</xdr:rowOff>
    </xdr:from>
    <xdr:ext cx="95250" cy="171450"/>
    <xdr:sp macro="" textlink="">
      <xdr:nvSpPr>
        <xdr:cNvPr id="3526" name="Text Box 17">
          <a:extLst>
            <a:ext uri="{FF2B5EF4-FFF2-40B4-BE49-F238E27FC236}">
              <a16:creationId xmlns:a16="http://schemas.microsoft.com/office/drawing/2014/main" id="{7BA6CBC5-BAD1-4062-AC91-7C128A564C13}"/>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1020762</xdr:colOff>
      <xdr:row>74</xdr:row>
      <xdr:rowOff>15875</xdr:rowOff>
    </xdr:from>
    <xdr:ext cx="95250" cy="171450"/>
    <xdr:sp macro="" textlink="">
      <xdr:nvSpPr>
        <xdr:cNvPr id="3527" name="Text Box 18">
          <a:extLst>
            <a:ext uri="{FF2B5EF4-FFF2-40B4-BE49-F238E27FC236}">
              <a16:creationId xmlns:a16="http://schemas.microsoft.com/office/drawing/2014/main" id="{CE064FA3-35CD-485A-8662-109EE0496321}"/>
            </a:ext>
          </a:extLst>
        </xdr:cNvPr>
        <xdr:cNvSpPr txBox="1">
          <a:spLocks noChangeArrowheads="1"/>
        </xdr:cNvSpPr>
      </xdr:nvSpPr>
      <xdr:spPr bwMode="auto">
        <a:xfrm>
          <a:off x="12485398" y="711633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3528" name="Text Box 16">
          <a:extLst>
            <a:ext uri="{FF2B5EF4-FFF2-40B4-BE49-F238E27FC236}">
              <a16:creationId xmlns:a16="http://schemas.microsoft.com/office/drawing/2014/main" id="{12C7920E-5CAF-40F1-87FA-4A7C17891DF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3529" name="Text Box 17">
          <a:extLst>
            <a:ext uri="{FF2B5EF4-FFF2-40B4-BE49-F238E27FC236}">
              <a16:creationId xmlns:a16="http://schemas.microsoft.com/office/drawing/2014/main" id="{03F74F72-FB4C-44DF-9F3B-26B324754807}"/>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3530" name="Text Box 18">
          <a:extLst>
            <a:ext uri="{FF2B5EF4-FFF2-40B4-BE49-F238E27FC236}">
              <a16:creationId xmlns:a16="http://schemas.microsoft.com/office/drawing/2014/main" id="{04CEDFAE-62E1-4B77-B27D-65DBE870F0F3}"/>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3531" name="Text Box 19">
          <a:extLst>
            <a:ext uri="{FF2B5EF4-FFF2-40B4-BE49-F238E27FC236}">
              <a16:creationId xmlns:a16="http://schemas.microsoft.com/office/drawing/2014/main" id="{FC2EDA87-9566-4263-BA66-C9AB95F3458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74</xdr:row>
      <xdr:rowOff>0</xdr:rowOff>
    </xdr:from>
    <xdr:ext cx="95250" cy="171450"/>
    <xdr:sp macro="" textlink="">
      <xdr:nvSpPr>
        <xdr:cNvPr id="3532" name="Text Box 16">
          <a:extLst>
            <a:ext uri="{FF2B5EF4-FFF2-40B4-BE49-F238E27FC236}">
              <a16:creationId xmlns:a16="http://schemas.microsoft.com/office/drawing/2014/main" id="{613972F3-EF88-478D-A0CC-3EED7C15C7B3}"/>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74</xdr:row>
      <xdr:rowOff>170392</xdr:rowOff>
    </xdr:from>
    <xdr:ext cx="95250" cy="213632"/>
    <xdr:sp macro="" textlink="">
      <xdr:nvSpPr>
        <xdr:cNvPr id="3533" name="Text Box 15">
          <a:extLst>
            <a:ext uri="{FF2B5EF4-FFF2-40B4-BE49-F238E27FC236}">
              <a16:creationId xmlns:a16="http://schemas.microsoft.com/office/drawing/2014/main" id="{FE10198B-602A-4147-BF5A-ECA0C7C2E589}"/>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504825</xdr:rowOff>
    </xdr:from>
    <xdr:ext cx="95250" cy="448496"/>
    <xdr:sp macro="" textlink="">
      <xdr:nvSpPr>
        <xdr:cNvPr id="3534" name="Text Box 15">
          <a:extLst>
            <a:ext uri="{FF2B5EF4-FFF2-40B4-BE49-F238E27FC236}">
              <a16:creationId xmlns:a16="http://schemas.microsoft.com/office/drawing/2014/main" id="{CD4D91D9-2F00-4544-8DA3-D9BCCFEA8167}"/>
            </a:ext>
          </a:extLst>
        </xdr:cNvPr>
        <xdr:cNvSpPr txBox="1">
          <a:spLocks noChangeArrowheads="1"/>
        </xdr:cNvSpPr>
      </xdr:nvSpPr>
      <xdr:spPr bwMode="auto">
        <a:xfrm>
          <a:off x="4664364" y="5994111"/>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504825</xdr:rowOff>
    </xdr:from>
    <xdr:ext cx="95250" cy="442269"/>
    <xdr:sp macro="" textlink="">
      <xdr:nvSpPr>
        <xdr:cNvPr id="3535" name="Text Box 15">
          <a:extLst>
            <a:ext uri="{FF2B5EF4-FFF2-40B4-BE49-F238E27FC236}">
              <a16:creationId xmlns:a16="http://schemas.microsoft.com/office/drawing/2014/main" id="{C73BC039-8D5C-4EE0-B505-1D762AF5B115}"/>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74</xdr:row>
      <xdr:rowOff>504825</xdr:rowOff>
    </xdr:from>
    <xdr:ext cx="95250" cy="442269"/>
    <xdr:sp macro="" textlink="">
      <xdr:nvSpPr>
        <xdr:cNvPr id="3536" name="Text Box 15">
          <a:extLst>
            <a:ext uri="{FF2B5EF4-FFF2-40B4-BE49-F238E27FC236}">
              <a16:creationId xmlns:a16="http://schemas.microsoft.com/office/drawing/2014/main" id="{04D4DC35-7AE2-452D-874B-9EDDC2022380}"/>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504825</xdr:rowOff>
    </xdr:from>
    <xdr:ext cx="95250" cy="213632"/>
    <xdr:sp macro="" textlink="">
      <xdr:nvSpPr>
        <xdr:cNvPr id="3537" name="Text Box 15">
          <a:extLst>
            <a:ext uri="{FF2B5EF4-FFF2-40B4-BE49-F238E27FC236}">
              <a16:creationId xmlns:a16="http://schemas.microsoft.com/office/drawing/2014/main" id="{944063FC-BA2A-481F-8640-D1678763B8D9}"/>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504825</xdr:rowOff>
    </xdr:from>
    <xdr:ext cx="95250" cy="444331"/>
    <xdr:sp macro="" textlink="">
      <xdr:nvSpPr>
        <xdr:cNvPr id="3538" name="Text Box 15">
          <a:extLst>
            <a:ext uri="{FF2B5EF4-FFF2-40B4-BE49-F238E27FC236}">
              <a16:creationId xmlns:a16="http://schemas.microsoft.com/office/drawing/2014/main" id="{A5A65E55-7471-4C0C-8270-D9D5F10A183E}"/>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74</xdr:row>
      <xdr:rowOff>170392</xdr:rowOff>
    </xdr:from>
    <xdr:ext cx="95250" cy="213632"/>
    <xdr:sp macro="" textlink="">
      <xdr:nvSpPr>
        <xdr:cNvPr id="3539" name="Text Box 15">
          <a:extLst>
            <a:ext uri="{FF2B5EF4-FFF2-40B4-BE49-F238E27FC236}">
              <a16:creationId xmlns:a16="http://schemas.microsoft.com/office/drawing/2014/main" id="{C1B9AAE1-47CA-4E79-AD3B-F8AFDFBFC67C}"/>
            </a:ext>
          </a:extLst>
        </xdr:cNvPr>
        <xdr:cNvSpPr txBox="1">
          <a:spLocks noChangeArrowheads="1"/>
        </xdr:cNvSpPr>
      </xdr:nvSpPr>
      <xdr:spPr bwMode="auto">
        <a:xfrm>
          <a:off x="12578484" y="579302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540" name="Text Box 16">
          <a:extLst>
            <a:ext uri="{FF2B5EF4-FFF2-40B4-BE49-F238E27FC236}">
              <a16:creationId xmlns:a16="http://schemas.microsoft.com/office/drawing/2014/main" id="{A30388EC-DD2B-4ED7-B506-1A7D4AD7BEC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541" name="Text Box 17">
          <a:extLst>
            <a:ext uri="{FF2B5EF4-FFF2-40B4-BE49-F238E27FC236}">
              <a16:creationId xmlns:a16="http://schemas.microsoft.com/office/drawing/2014/main" id="{3EBB9B2C-3EDB-48E6-AF44-46DCDFE7E39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542" name="Text Box 18">
          <a:extLst>
            <a:ext uri="{FF2B5EF4-FFF2-40B4-BE49-F238E27FC236}">
              <a16:creationId xmlns:a16="http://schemas.microsoft.com/office/drawing/2014/main" id="{D6A3CC77-7B0F-4365-9703-BD061A84D7D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543" name="Text Box 19">
          <a:extLst>
            <a:ext uri="{FF2B5EF4-FFF2-40B4-BE49-F238E27FC236}">
              <a16:creationId xmlns:a16="http://schemas.microsoft.com/office/drawing/2014/main" id="{6FBEE1CC-79B0-4318-B72A-9CA2C180437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3544" name="Text Box 16">
          <a:extLst>
            <a:ext uri="{FF2B5EF4-FFF2-40B4-BE49-F238E27FC236}">
              <a16:creationId xmlns:a16="http://schemas.microsoft.com/office/drawing/2014/main" id="{421E6473-8986-455F-AA6E-B36DF9849EAA}"/>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3545" name="Text Box 17">
          <a:extLst>
            <a:ext uri="{FF2B5EF4-FFF2-40B4-BE49-F238E27FC236}">
              <a16:creationId xmlns:a16="http://schemas.microsoft.com/office/drawing/2014/main" id="{ED216B11-9F37-4A68-B451-D3B85BA6DC0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3546" name="Text Box 18">
          <a:extLst>
            <a:ext uri="{FF2B5EF4-FFF2-40B4-BE49-F238E27FC236}">
              <a16:creationId xmlns:a16="http://schemas.microsoft.com/office/drawing/2014/main" id="{B1F512A4-2525-49BB-8EC1-901FE753A752}"/>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3547" name="Text Box 19">
          <a:extLst>
            <a:ext uri="{FF2B5EF4-FFF2-40B4-BE49-F238E27FC236}">
              <a16:creationId xmlns:a16="http://schemas.microsoft.com/office/drawing/2014/main" id="{6C360260-AE8E-4354-96AA-8C663BEA2B0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78</xdr:row>
      <xdr:rowOff>0</xdr:rowOff>
    </xdr:from>
    <xdr:ext cx="95250" cy="171450"/>
    <xdr:sp macro="" textlink="">
      <xdr:nvSpPr>
        <xdr:cNvPr id="3548" name="Text Box 16">
          <a:extLst>
            <a:ext uri="{FF2B5EF4-FFF2-40B4-BE49-F238E27FC236}">
              <a16:creationId xmlns:a16="http://schemas.microsoft.com/office/drawing/2014/main" id="{DB10A4A6-5D51-4C5D-AA59-01F95AEB924C}"/>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78</xdr:row>
      <xdr:rowOff>0</xdr:rowOff>
    </xdr:from>
    <xdr:ext cx="95250" cy="171450"/>
    <xdr:sp macro="" textlink="">
      <xdr:nvSpPr>
        <xdr:cNvPr id="3549" name="Text Box 17">
          <a:extLst>
            <a:ext uri="{FF2B5EF4-FFF2-40B4-BE49-F238E27FC236}">
              <a16:creationId xmlns:a16="http://schemas.microsoft.com/office/drawing/2014/main" id="{C58FC64A-865A-41E6-845B-83442139C116}"/>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78</xdr:row>
      <xdr:rowOff>0</xdr:rowOff>
    </xdr:from>
    <xdr:ext cx="95250" cy="171450"/>
    <xdr:sp macro="" textlink="">
      <xdr:nvSpPr>
        <xdr:cNvPr id="3550" name="Text Box 18">
          <a:extLst>
            <a:ext uri="{FF2B5EF4-FFF2-40B4-BE49-F238E27FC236}">
              <a16:creationId xmlns:a16="http://schemas.microsoft.com/office/drawing/2014/main" id="{3A427524-C7C7-43A0-AAC0-47CCB4DD6DB0}"/>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78</xdr:row>
      <xdr:rowOff>0</xdr:rowOff>
    </xdr:from>
    <xdr:ext cx="95250" cy="171450"/>
    <xdr:sp macro="" textlink="">
      <xdr:nvSpPr>
        <xdr:cNvPr id="3551" name="Text Box 19">
          <a:extLst>
            <a:ext uri="{FF2B5EF4-FFF2-40B4-BE49-F238E27FC236}">
              <a16:creationId xmlns:a16="http://schemas.microsoft.com/office/drawing/2014/main" id="{C9AB7BF1-32F9-4DA5-9528-AAB370F21803}"/>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xdr:row>
      <xdr:rowOff>504825</xdr:rowOff>
    </xdr:from>
    <xdr:ext cx="95250" cy="444014"/>
    <xdr:sp macro="" textlink="">
      <xdr:nvSpPr>
        <xdr:cNvPr id="3552" name="Text Box 15">
          <a:extLst>
            <a:ext uri="{FF2B5EF4-FFF2-40B4-BE49-F238E27FC236}">
              <a16:creationId xmlns:a16="http://schemas.microsoft.com/office/drawing/2014/main" id="{32034D56-FF4D-40C1-B65C-EA4AE617FF63}"/>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553" name="Text Box 16">
          <a:extLst>
            <a:ext uri="{FF2B5EF4-FFF2-40B4-BE49-F238E27FC236}">
              <a16:creationId xmlns:a16="http://schemas.microsoft.com/office/drawing/2014/main" id="{4CC04108-163E-47DE-940B-1667E55C8D1E}"/>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554" name="Text Box 17">
          <a:extLst>
            <a:ext uri="{FF2B5EF4-FFF2-40B4-BE49-F238E27FC236}">
              <a16:creationId xmlns:a16="http://schemas.microsoft.com/office/drawing/2014/main" id="{20C2C182-E1FB-4BB2-B359-4BFED65A801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555" name="Text Box 18">
          <a:extLst>
            <a:ext uri="{FF2B5EF4-FFF2-40B4-BE49-F238E27FC236}">
              <a16:creationId xmlns:a16="http://schemas.microsoft.com/office/drawing/2014/main" id="{769B1E21-9F22-4A2A-BE9D-5404665724C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556" name="Text Box 19">
          <a:extLst>
            <a:ext uri="{FF2B5EF4-FFF2-40B4-BE49-F238E27FC236}">
              <a16:creationId xmlns:a16="http://schemas.microsoft.com/office/drawing/2014/main" id="{5EC0F49E-C256-47B2-A085-4FFAAC7395A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3557" name="Text Box 16">
          <a:extLst>
            <a:ext uri="{FF2B5EF4-FFF2-40B4-BE49-F238E27FC236}">
              <a16:creationId xmlns:a16="http://schemas.microsoft.com/office/drawing/2014/main" id="{2EF08F31-BFCA-4DEF-B6CE-7EEDA3ADAD44}"/>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3558" name="Text Box 17">
          <a:extLst>
            <a:ext uri="{FF2B5EF4-FFF2-40B4-BE49-F238E27FC236}">
              <a16:creationId xmlns:a16="http://schemas.microsoft.com/office/drawing/2014/main" id="{10E653EE-F856-437C-A4E4-3D65818C13FD}"/>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3559" name="Text Box 18">
          <a:extLst>
            <a:ext uri="{FF2B5EF4-FFF2-40B4-BE49-F238E27FC236}">
              <a16:creationId xmlns:a16="http://schemas.microsoft.com/office/drawing/2014/main" id="{4CBDAD5C-1AB8-4517-BEF3-B319F9A7F93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3560" name="Text Box 16">
          <a:extLst>
            <a:ext uri="{FF2B5EF4-FFF2-40B4-BE49-F238E27FC236}">
              <a16:creationId xmlns:a16="http://schemas.microsoft.com/office/drawing/2014/main" id="{F378BAA6-3CB4-4846-9579-19B7432C343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3561" name="Text Box 17">
          <a:extLst>
            <a:ext uri="{FF2B5EF4-FFF2-40B4-BE49-F238E27FC236}">
              <a16:creationId xmlns:a16="http://schemas.microsoft.com/office/drawing/2014/main" id="{70C1357F-879C-4DF6-8147-9135DC775BC4}"/>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3562" name="Text Box 18">
          <a:extLst>
            <a:ext uri="{FF2B5EF4-FFF2-40B4-BE49-F238E27FC236}">
              <a16:creationId xmlns:a16="http://schemas.microsoft.com/office/drawing/2014/main" id="{1A020FE0-1951-4CCD-B42D-EFFED3D84A6D}"/>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3563" name="Text Box 19">
          <a:extLst>
            <a:ext uri="{FF2B5EF4-FFF2-40B4-BE49-F238E27FC236}">
              <a16:creationId xmlns:a16="http://schemas.microsoft.com/office/drawing/2014/main" id="{455279D5-EA5C-42D2-B5E0-3398B71AD577}"/>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3564" name="Text Box 16">
          <a:extLst>
            <a:ext uri="{FF2B5EF4-FFF2-40B4-BE49-F238E27FC236}">
              <a16:creationId xmlns:a16="http://schemas.microsoft.com/office/drawing/2014/main" id="{A7F3DB2C-6C1A-4CE6-BE73-90EED48CB21C}"/>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3565" name="Text Box 17">
          <a:extLst>
            <a:ext uri="{FF2B5EF4-FFF2-40B4-BE49-F238E27FC236}">
              <a16:creationId xmlns:a16="http://schemas.microsoft.com/office/drawing/2014/main" id="{8357BF1B-ACEC-42B0-9C62-2E92155C4CC6}"/>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3566" name="Text Box 18">
          <a:extLst>
            <a:ext uri="{FF2B5EF4-FFF2-40B4-BE49-F238E27FC236}">
              <a16:creationId xmlns:a16="http://schemas.microsoft.com/office/drawing/2014/main" id="{D0C1CD13-29A7-4DED-B6D7-F27EBAD4F175}"/>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3567" name="Text Box 19">
          <a:extLst>
            <a:ext uri="{FF2B5EF4-FFF2-40B4-BE49-F238E27FC236}">
              <a16:creationId xmlns:a16="http://schemas.microsoft.com/office/drawing/2014/main" id="{43FEB7C7-62BC-4C4E-B515-EB2E227BC951}"/>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504825</xdr:rowOff>
    </xdr:from>
    <xdr:ext cx="95250" cy="456743"/>
    <xdr:sp macro="" textlink="">
      <xdr:nvSpPr>
        <xdr:cNvPr id="3568" name="Text Box 15">
          <a:extLst>
            <a:ext uri="{FF2B5EF4-FFF2-40B4-BE49-F238E27FC236}">
              <a16:creationId xmlns:a16="http://schemas.microsoft.com/office/drawing/2014/main" id="{C2588CEC-49EB-49D6-BE6E-AA6EB9E5ED02}"/>
            </a:ext>
          </a:extLst>
        </xdr:cNvPr>
        <xdr:cNvSpPr txBox="1">
          <a:spLocks noChangeArrowheads="1"/>
        </xdr:cNvSpPr>
      </xdr:nvSpPr>
      <xdr:spPr bwMode="auto">
        <a:xfrm>
          <a:off x="4664364" y="5994111"/>
          <a:ext cx="95250" cy="456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504825</xdr:rowOff>
    </xdr:from>
    <xdr:ext cx="95250" cy="442269"/>
    <xdr:sp macro="" textlink="">
      <xdr:nvSpPr>
        <xdr:cNvPr id="3569" name="Text Box 15">
          <a:extLst>
            <a:ext uri="{FF2B5EF4-FFF2-40B4-BE49-F238E27FC236}">
              <a16:creationId xmlns:a16="http://schemas.microsoft.com/office/drawing/2014/main" id="{BDBD5253-9E1E-4B24-8B25-A253B5E6759B}"/>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74</xdr:row>
      <xdr:rowOff>504825</xdr:rowOff>
    </xdr:from>
    <xdr:ext cx="95250" cy="442269"/>
    <xdr:sp macro="" textlink="">
      <xdr:nvSpPr>
        <xdr:cNvPr id="3570" name="Text Box 15">
          <a:extLst>
            <a:ext uri="{FF2B5EF4-FFF2-40B4-BE49-F238E27FC236}">
              <a16:creationId xmlns:a16="http://schemas.microsoft.com/office/drawing/2014/main" id="{E5E84C37-CE52-4C06-9F4A-A557E50466C4}"/>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504825</xdr:rowOff>
    </xdr:from>
    <xdr:ext cx="95250" cy="213632"/>
    <xdr:sp macro="" textlink="">
      <xdr:nvSpPr>
        <xdr:cNvPr id="3571" name="Text Box 15">
          <a:extLst>
            <a:ext uri="{FF2B5EF4-FFF2-40B4-BE49-F238E27FC236}">
              <a16:creationId xmlns:a16="http://schemas.microsoft.com/office/drawing/2014/main" id="{C8CBE7AD-827B-4789-8127-B38B9DA9C55E}"/>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74</xdr:row>
      <xdr:rowOff>504825</xdr:rowOff>
    </xdr:from>
    <xdr:ext cx="95250" cy="444331"/>
    <xdr:sp macro="" textlink="">
      <xdr:nvSpPr>
        <xdr:cNvPr id="3572" name="Text Box 15">
          <a:extLst>
            <a:ext uri="{FF2B5EF4-FFF2-40B4-BE49-F238E27FC236}">
              <a16:creationId xmlns:a16="http://schemas.microsoft.com/office/drawing/2014/main" id="{F04E2C5D-4CCA-42B6-8B16-E2D513341D85}"/>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74</xdr:row>
      <xdr:rowOff>504825</xdr:rowOff>
    </xdr:from>
    <xdr:ext cx="95250" cy="213632"/>
    <xdr:sp macro="" textlink="">
      <xdr:nvSpPr>
        <xdr:cNvPr id="3573" name="Text Box 15">
          <a:extLst>
            <a:ext uri="{FF2B5EF4-FFF2-40B4-BE49-F238E27FC236}">
              <a16:creationId xmlns:a16="http://schemas.microsoft.com/office/drawing/2014/main" id="{1C0955A7-46A6-4A8F-AF7B-B264E25809F9}"/>
            </a:ext>
          </a:extLst>
        </xdr:cNvPr>
        <xdr:cNvSpPr txBox="1">
          <a:spLocks noChangeArrowheads="1"/>
        </xdr:cNvSpPr>
      </xdr:nvSpPr>
      <xdr:spPr bwMode="auto">
        <a:xfrm>
          <a:off x="12540961"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574" name="Text Box 16">
          <a:extLst>
            <a:ext uri="{FF2B5EF4-FFF2-40B4-BE49-F238E27FC236}">
              <a16:creationId xmlns:a16="http://schemas.microsoft.com/office/drawing/2014/main" id="{486FBDCC-F0FE-4CBE-8FED-428496C6505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575" name="Text Box 17">
          <a:extLst>
            <a:ext uri="{FF2B5EF4-FFF2-40B4-BE49-F238E27FC236}">
              <a16:creationId xmlns:a16="http://schemas.microsoft.com/office/drawing/2014/main" id="{286247FA-F2FC-44FC-B417-BA93A4F6B51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576" name="Text Box 18">
          <a:extLst>
            <a:ext uri="{FF2B5EF4-FFF2-40B4-BE49-F238E27FC236}">
              <a16:creationId xmlns:a16="http://schemas.microsoft.com/office/drawing/2014/main" id="{39FCAB0A-BF9E-4D9B-9375-A550580B34EC}"/>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577" name="Text Box 19">
          <a:extLst>
            <a:ext uri="{FF2B5EF4-FFF2-40B4-BE49-F238E27FC236}">
              <a16:creationId xmlns:a16="http://schemas.microsoft.com/office/drawing/2014/main" id="{EA84B167-A734-4B6B-B55F-FBB428A4C6C3}"/>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3578" name="Text Box 16">
          <a:extLst>
            <a:ext uri="{FF2B5EF4-FFF2-40B4-BE49-F238E27FC236}">
              <a16:creationId xmlns:a16="http://schemas.microsoft.com/office/drawing/2014/main" id="{7CD670FC-F6F8-49ED-A9BA-F92460E838C4}"/>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3579" name="Text Box 17">
          <a:extLst>
            <a:ext uri="{FF2B5EF4-FFF2-40B4-BE49-F238E27FC236}">
              <a16:creationId xmlns:a16="http://schemas.microsoft.com/office/drawing/2014/main" id="{A932C024-9198-49AB-B7B6-3C9731348A6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3580" name="Text Box 18">
          <a:extLst>
            <a:ext uri="{FF2B5EF4-FFF2-40B4-BE49-F238E27FC236}">
              <a16:creationId xmlns:a16="http://schemas.microsoft.com/office/drawing/2014/main" id="{8A906B51-856D-4DA1-AB0C-3273FDC1A3A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3581" name="Text Box 19">
          <a:extLst>
            <a:ext uri="{FF2B5EF4-FFF2-40B4-BE49-F238E27FC236}">
              <a16:creationId xmlns:a16="http://schemas.microsoft.com/office/drawing/2014/main" id="{B7FBFBA9-BCDF-4A1C-9200-FA41A668813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78</xdr:row>
      <xdr:rowOff>0</xdr:rowOff>
    </xdr:from>
    <xdr:ext cx="95250" cy="171450"/>
    <xdr:sp macro="" textlink="">
      <xdr:nvSpPr>
        <xdr:cNvPr id="3582" name="Text Box 16">
          <a:extLst>
            <a:ext uri="{FF2B5EF4-FFF2-40B4-BE49-F238E27FC236}">
              <a16:creationId xmlns:a16="http://schemas.microsoft.com/office/drawing/2014/main" id="{3CD17A2B-3FD8-4F75-9996-402B2CE0BA8A}"/>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78</xdr:row>
      <xdr:rowOff>0</xdr:rowOff>
    </xdr:from>
    <xdr:ext cx="95250" cy="171450"/>
    <xdr:sp macro="" textlink="">
      <xdr:nvSpPr>
        <xdr:cNvPr id="3583" name="Text Box 17">
          <a:extLst>
            <a:ext uri="{FF2B5EF4-FFF2-40B4-BE49-F238E27FC236}">
              <a16:creationId xmlns:a16="http://schemas.microsoft.com/office/drawing/2014/main" id="{ED0BB329-3B28-41C8-BA2A-313937BA4DAE}"/>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78</xdr:row>
      <xdr:rowOff>0</xdr:rowOff>
    </xdr:from>
    <xdr:ext cx="95250" cy="171450"/>
    <xdr:sp macro="" textlink="">
      <xdr:nvSpPr>
        <xdr:cNvPr id="3584" name="Text Box 18">
          <a:extLst>
            <a:ext uri="{FF2B5EF4-FFF2-40B4-BE49-F238E27FC236}">
              <a16:creationId xmlns:a16="http://schemas.microsoft.com/office/drawing/2014/main" id="{B523706A-AA5A-4A51-9367-B64E52B1F0B0}"/>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78</xdr:row>
      <xdr:rowOff>0</xdr:rowOff>
    </xdr:from>
    <xdr:ext cx="95250" cy="171450"/>
    <xdr:sp macro="" textlink="">
      <xdr:nvSpPr>
        <xdr:cNvPr id="3585" name="Text Box 19">
          <a:extLst>
            <a:ext uri="{FF2B5EF4-FFF2-40B4-BE49-F238E27FC236}">
              <a16:creationId xmlns:a16="http://schemas.microsoft.com/office/drawing/2014/main" id="{FF0B96B8-4716-4826-9F85-7E9DEB5B77F8}"/>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xdr:row>
      <xdr:rowOff>504825</xdr:rowOff>
    </xdr:from>
    <xdr:ext cx="95250" cy="444014"/>
    <xdr:sp macro="" textlink="">
      <xdr:nvSpPr>
        <xdr:cNvPr id="3586" name="Text Box 15">
          <a:extLst>
            <a:ext uri="{FF2B5EF4-FFF2-40B4-BE49-F238E27FC236}">
              <a16:creationId xmlns:a16="http://schemas.microsoft.com/office/drawing/2014/main" id="{FA28056D-52E2-454D-9AF6-10EEB3DBCD55}"/>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587" name="Text Box 16">
          <a:extLst>
            <a:ext uri="{FF2B5EF4-FFF2-40B4-BE49-F238E27FC236}">
              <a16:creationId xmlns:a16="http://schemas.microsoft.com/office/drawing/2014/main" id="{2FCE7B03-2AEE-4297-A72A-E5A46A08CFE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588" name="Text Box 17">
          <a:extLst>
            <a:ext uri="{FF2B5EF4-FFF2-40B4-BE49-F238E27FC236}">
              <a16:creationId xmlns:a16="http://schemas.microsoft.com/office/drawing/2014/main" id="{DFF415FC-B144-4DD1-AC26-41A51D90C13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589" name="Text Box 18">
          <a:extLst>
            <a:ext uri="{FF2B5EF4-FFF2-40B4-BE49-F238E27FC236}">
              <a16:creationId xmlns:a16="http://schemas.microsoft.com/office/drawing/2014/main" id="{0C7D77BC-87E2-4A0F-9D56-B4EB544D7AE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590" name="Text Box 19">
          <a:extLst>
            <a:ext uri="{FF2B5EF4-FFF2-40B4-BE49-F238E27FC236}">
              <a16:creationId xmlns:a16="http://schemas.microsoft.com/office/drawing/2014/main" id="{A7AA9A43-893F-4696-B30E-96FE4B02814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76</xdr:row>
      <xdr:rowOff>504825</xdr:rowOff>
    </xdr:from>
    <xdr:ext cx="95250" cy="442269"/>
    <xdr:sp macro="" textlink="">
      <xdr:nvSpPr>
        <xdr:cNvPr id="3591" name="Text Box 15">
          <a:extLst>
            <a:ext uri="{FF2B5EF4-FFF2-40B4-BE49-F238E27FC236}">
              <a16:creationId xmlns:a16="http://schemas.microsoft.com/office/drawing/2014/main" id="{1722ACEA-2718-409C-93CC-55B52172C79B}"/>
            </a:ext>
          </a:extLst>
        </xdr:cNvPr>
        <xdr:cNvSpPr txBox="1">
          <a:spLocks noChangeArrowheads="1"/>
        </xdr:cNvSpPr>
      </xdr:nvSpPr>
      <xdr:spPr bwMode="auto">
        <a:xfrm>
          <a:off x="12540961" y="673302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3592" name="Text Box 16">
          <a:extLst>
            <a:ext uri="{FF2B5EF4-FFF2-40B4-BE49-F238E27FC236}">
              <a16:creationId xmlns:a16="http://schemas.microsoft.com/office/drawing/2014/main" id="{0D32999A-08F7-4B5B-98F9-250E6736B263}"/>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3593" name="Text Box 17">
          <a:extLst>
            <a:ext uri="{FF2B5EF4-FFF2-40B4-BE49-F238E27FC236}">
              <a16:creationId xmlns:a16="http://schemas.microsoft.com/office/drawing/2014/main" id="{E0B64675-9C05-4589-9298-1A1DF34CD024}"/>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3594" name="Text Box 18">
          <a:extLst>
            <a:ext uri="{FF2B5EF4-FFF2-40B4-BE49-F238E27FC236}">
              <a16:creationId xmlns:a16="http://schemas.microsoft.com/office/drawing/2014/main" id="{975FE0F5-037F-46DC-BFAE-EF63DFE08B1E}"/>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3595" name="Text Box 16">
          <a:extLst>
            <a:ext uri="{FF2B5EF4-FFF2-40B4-BE49-F238E27FC236}">
              <a16:creationId xmlns:a16="http://schemas.microsoft.com/office/drawing/2014/main" id="{1E01E593-E770-4979-A8E2-8658B4C12686}"/>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3596" name="Text Box 17">
          <a:extLst>
            <a:ext uri="{FF2B5EF4-FFF2-40B4-BE49-F238E27FC236}">
              <a16:creationId xmlns:a16="http://schemas.microsoft.com/office/drawing/2014/main" id="{FFDEF9F0-F503-4B64-B6A2-1ABC3644DF0C}"/>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3597" name="Text Box 18">
          <a:extLst>
            <a:ext uri="{FF2B5EF4-FFF2-40B4-BE49-F238E27FC236}">
              <a16:creationId xmlns:a16="http://schemas.microsoft.com/office/drawing/2014/main" id="{F341ABDF-D7AC-4663-B6AF-28E0D59131F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3598" name="Text Box 19">
          <a:extLst>
            <a:ext uri="{FF2B5EF4-FFF2-40B4-BE49-F238E27FC236}">
              <a16:creationId xmlns:a16="http://schemas.microsoft.com/office/drawing/2014/main" id="{FEC0916E-CEAF-42D3-B5CB-9CFF4DC01FCB}"/>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3599" name="Text Box 16">
          <a:extLst>
            <a:ext uri="{FF2B5EF4-FFF2-40B4-BE49-F238E27FC236}">
              <a16:creationId xmlns:a16="http://schemas.microsoft.com/office/drawing/2014/main" id="{E5097E41-A511-45CB-98BC-DAF76D4A748B}"/>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3600" name="Text Box 17">
          <a:extLst>
            <a:ext uri="{FF2B5EF4-FFF2-40B4-BE49-F238E27FC236}">
              <a16:creationId xmlns:a16="http://schemas.microsoft.com/office/drawing/2014/main" id="{B93DE011-EBD7-41D6-8BFD-08DEA7CD40BB}"/>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3601" name="Text Box 18">
          <a:extLst>
            <a:ext uri="{FF2B5EF4-FFF2-40B4-BE49-F238E27FC236}">
              <a16:creationId xmlns:a16="http://schemas.microsoft.com/office/drawing/2014/main" id="{C62914AB-592E-4A61-BF23-EBE416C9B6D0}"/>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78</xdr:row>
      <xdr:rowOff>170392</xdr:rowOff>
    </xdr:from>
    <xdr:ext cx="95250" cy="213632"/>
    <xdr:sp macro="" textlink="">
      <xdr:nvSpPr>
        <xdr:cNvPr id="3602" name="Text Box 15">
          <a:extLst>
            <a:ext uri="{FF2B5EF4-FFF2-40B4-BE49-F238E27FC236}">
              <a16:creationId xmlns:a16="http://schemas.microsoft.com/office/drawing/2014/main" id="{4F79D870-D328-4554-9411-A7372AAF4B39}"/>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603" name="Text Box 16">
          <a:extLst>
            <a:ext uri="{FF2B5EF4-FFF2-40B4-BE49-F238E27FC236}">
              <a16:creationId xmlns:a16="http://schemas.microsoft.com/office/drawing/2014/main" id="{63860D7C-E3EB-45FE-AD60-89B89676434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604" name="Text Box 17">
          <a:extLst>
            <a:ext uri="{FF2B5EF4-FFF2-40B4-BE49-F238E27FC236}">
              <a16:creationId xmlns:a16="http://schemas.microsoft.com/office/drawing/2014/main" id="{3FA5446E-AE9C-4FFA-82B0-9E7405A99C0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605" name="Text Box 18">
          <a:extLst>
            <a:ext uri="{FF2B5EF4-FFF2-40B4-BE49-F238E27FC236}">
              <a16:creationId xmlns:a16="http://schemas.microsoft.com/office/drawing/2014/main" id="{EC3F2966-A4DB-4473-BF5C-5376E0B173A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606" name="Text Box 19">
          <a:extLst>
            <a:ext uri="{FF2B5EF4-FFF2-40B4-BE49-F238E27FC236}">
              <a16:creationId xmlns:a16="http://schemas.microsoft.com/office/drawing/2014/main" id="{2687EB90-5BCB-42F5-B388-15D17D7A3E2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3607" name="Text Box 16">
          <a:extLst>
            <a:ext uri="{FF2B5EF4-FFF2-40B4-BE49-F238E27FC236}">
              <a16:creationId xmlns:a16="http://schemas.microsoft.com/office/drawing/2014/main" id="{29A9803F-45B7-480C-BD02-75D3AC4FF288}"/>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3608" name="Text Box 17">
          <a:extLst>
            <a:ext uri="{FF2B5EF4-FFF2-40B4-BE49-F238E27FC236}">
              <a16:creationId xmlns:a16="http://schemas.microsoft.com/office/drawing/2014/main" id="{307DB1A5-97DA-4190-AA97-5D94D2C08F7C}"/>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3609" name="Text Box 18">
          <a:extLst>
            <a:ext uri="{FF2B5EF4-FFF2-40B4-BE49-F238E27FC236}">
              <a16:creationId xmlns:a16="http://schemas.microsoft.com/office/drawing/2014/main" id="{09F80A66-3540-420B-89E6-A7CCD37EDA13}"/>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3610" name="Text Box 19">
          <a:extLst>
            <a:ext uri="{FF2B5EF4-FFF2-40B4-BE49-F238E27FC236}">
              <a16:creationId xmlns:a16="http://schemas.microsoft.com/office/drawing/2014/main" id="{B0DFDA14-4496-4430-8479-197633121029}"/>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75</xdr:row>
      <xdr:rowOff>0</xdr:rowOff>
    </xdr:from>
    <xdr:ext cx="95250" cy="171450"/>
    <xdr:sp macro="" textlink="">
      <xdr:nvSpPr>
        <xdr:cNvPr id="3611" name="Text Box 16">
          <a:extLst>
            <a:ext uri="{FF2B5EF4-FFF2-40B4-BE49-F238E27FC236}">
              <a16:creationId xmlns:a16="http://schemas.microsoft.com/office/drawing/2014/main" id="{2BE3680E-F409-48DB-A237-2F29BE49B171}"/>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75</xdr:row>
      <xdr:rowOff>0</xdr:rowOff>
    </xdr:from>
    <xdr:ext cx="95250" cy="171450"/>
    <xdr:sp macro="" textlink="">
      <xdr:nvSpPr>
        <xdr:cNvPr id="3612" name="Text Box 17">
          <a:extLst>
            <a:ext uri="{FF2B5EF4-FFF2-40B4-BE49-F238E27FC236}">
              <a16:creationId xmlns:a16="http://schemas.microsoft.com/office/drawing/2014/main" id="{ECE479EC-E35D-4236-8CF2-461BA9BDEB63}"/>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75</xdr:row>
      <xdr:rowOff>0</xdr:rowOff>
    </xdr:from>
    <xdr:ext cx="95250" cy="171450"/>
    <xdr:sp macro="" textlink="">
      <xdr:nvSpPr>
        <xdr:cNvPr id="3613" name="Text Box 18">
          <a:extLst>
            <a:ext uri="{FF2B5EF4-FFF2-40B4-BE49-F238E27FC236}">
              <a16:creationId xmlns:a16="http://schemas.microsoft.com/office/drawing/2014/main" id="{39DCE25F-BA87-44EE-9A19-83F5EE76B408}"/>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75</xdr:row>
      <xdr:rowOff>0</xdr:rowOff>
    </xdr:from>
    <xdr:ext cx="95250" cy="171450"/>
    <xdr:sp macro="" textlink="">
      <xdr:nvSpPr>
        <xdr:cNvPr id="3614" name="Text Box 19">
          <a:extLst>
            <a:ext uri="{FF2B5EF4-FFF2-40B4-BE49-F238E27FC236}">
              <a16:creationId xmlns:a16="http://schemas.microsoft.com/office/drawing/2014/main" id="{68BEE237-4EE0-4492-AAC6-8F19AB4FF754}"/>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xdr:row>
      <xdr:rowOff>504825</xdr:rowOff>
    </xdr:from>
    <xdr:ext cx="95250" cy="444014"/>
    <xdr:sp macro="" textlink="">
      <xdr:nvSpPr>
        <xdr:cNvPr id="3615" name="Text Box 15">
          <a:extLst>
            <a:ext uri="{FF2B5EF4-FFF2-40B4-BE49-F238E27FC236}">
              <a16:creationId xmlns:a16="http://schemas.microsoft.com/office/drawing/2014/main" id="{5A79E870-9224-4C8F-92EA-F1182C3BEB3A}"/>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616" name="Text Box 16">
          <a:extLst>
            <a:ext uri="{FF2B5EF4-FFF2-40B4-BE49-F238E27FC236}">
              <a16:creationId xmlns:a16="http://schemas.microsoft.com/office/drawing/2014/main" id="{5C92B256-B969-43BD-9817-D0C722906A9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617" name="Text Box 17">
          <a:extLst>
            <a:ext uri="{FF2B5EF4-FFF2-40B4-BE49-F238E27FC236}">
              <a16:creationId xmlns:a16="http://schemas.microsoft.com/office/drawing/2014/main" id="{CF455158-A664-4690-82D9-A05D4D15CCA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618" name="Text Box 18">
          <a:extLst>
            <a:ext uri="{FF2B5EF4-FFF2-40B4-BE49-F238E27FC236}">
              <a16:creationId xmlns:a16="http://schemas.microsoft.com/office/drawing/2014/main" id="{C3DAD25A-4BB4-4B12-946A-BC0D9694628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0</xdr:rowOff>
    </xdr:from>
    <xdr:ext cx="95250" cy="171450"/>
    <xdr:sp macro="" textlink="">
      <xdr:nvSpPr>
        <xdr:cNvPr id="3619" name="Text Box 19">
          <a:extLst>
            <a:ext uri="{FF2B5EF4-FFF2-40B4-BE49-F238E27FC236}">
              <a16:creationId xmlns:a16="http://schemas.microsoft.com/office/drawing/2014/main" id="{08FD0E1C-8069-4B9A-BFC5-422E3304171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3620" name="Text Box 16">
          <a:extLst>
            <a:ext uri="{FF2B5EF4-FFF2-40B4-BE49-F238E27FC236}">
              <a16:creationId xmlns:a16="http://schemas.microsoft.com/office/drawing/2014/main" id="{30AFA254-DF0C-4164-9C25-0EA357E8103A}"/>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0</xdr:rowOff>
    </xdr:from>
    <xdr:ext cx="95250" cy="171450"/>
    <xdr:sp macro="" textlink="">
      <xdr:nvSpPr>
        <xdr:cNvPr id="3621" name="Text Box 17">
          <a:extLst>
            <a:ext uri="{FF2B5EF4-FFF2-40B4-BE49-F238E27FC236}">
              <a16:creationId xmlns:a16="http://schemas.microsoft.com/office/drawing/2014/main" id="{2D3870CC-70A9-4D5B-BB01-EEA08C9BA037}"/>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1020762</xdr:colOff>
      <xdr:row>78</xdr:row>
      <xdr:rowOff>15875</xdr:rowOff>
    </xdr:from>
    <xdr:ext cx="95250" cy="171450"/>
    <xdr:sp macro="" textlink="">
      <xdr:nvSpPr>
        <xdr:cNvPr id="3622" name="Text Box 18">
          <a:extLst>
            <a:ext uri="{FF2B5EF4-FFF2-40B4-BE49-F238E27FC236}">
              <a16:creationId xmlns:a16="http://schemas.microsoft.com/office/drawing/2014/main" id="{4F6524C7-340E-402B-B94E-1DA70738052E}"/>
            </a:ext>
          </a:extLst>
        </xdr:cNvPr>
        <xdr:cNvSpPr txBox="1">
          <a:spLocks noChangeArrowheads="1"/>
        </xdr:cNvSpPr>
      </xdr:nvSpPr>
      <xdr:spPr bwMode="auto">
        <a:xfrm>
          <a:off x="12485398" y="711633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3623" name="Text Box 16">
          <a:extLst>
            <a:ext uri="{FF2B5EF4-FFF2-40B4-BE49-F238E27FC236}">
              <a16:creationId xmlns:a16="http://schemas.microsoft.com/office/drawing/2014/main" id="{2C3103A6-0590-4BE3-9635-ACAA9C1BB1FC}"/>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3624" name="Text Box 17">
          <a:extLst>
            <a:ext uri="{FF2B5EF4-FFF2-40B4-BE49-F238E27FC236}">
              <a16:creationId xmlns:a16="http://schemas.microsoft.com/office/drawing/2014/main" id="{3DC8B1C9-1C51-4391-A41A-F7C4D16F39FF}"/>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3625" name="Text Box 18">
          <a:extLst>
            <a:ext uri="{FF2B5EF4-FFF2-40B4-BE49-F238E27FC236}">
              <a16:creationId xmlns:a16="http://schemas.microsoft.com/office/drawing/2014/main" id="{079296A3-5B9C-4C30-B549-DD7758F24DD7}"/>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3626" name="Text Box 19">
          <a:extLst>
            <a:ext uri="{FF2B5EF4-FFF2-40B4-BE49-F238E27FC236}">
              <a16:creationId xmlns:a16="http://schemas.microsoft.com/office/drawing/2014/main" id="{36BBBC0F-86FD-42CC-BB00-1999FAA7FF84}"/>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78</xdr:row>
      <xdr:rowOff>0</xdr:rowOff>
    </xdr:from>
    <xdr:ext cx="95250" cy="171450"/>
    <xdr:sp macro="" textlink="">
      <xdr:nvSpPr>
        <xdr:cNvPr id="3627" name="Text Box 16">
          <a:extLst>
            <a:ext uri="{FF2B5EF4-FFF2-40B4-BE49-F238E27FC236}">
              <a16:creationId xmlns:a16="http://schemas.microsoft.com/office/drawing/2014/main" id="{8E41154C-3DBA-425D-9306-0E54B66952F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78</xdr:row>
      <xdr:rowOff>170392</xdr:rowOff>
    </xdr:from>
    <xdr:ext cx="95250" cy="213632"/>
    <xdr:sp macro="" textlink="">
      <xdr:nvSpPr>
        <xdr:cNvPr id="3628" name="Text Box 15">
          <a:extLst>
            <a:ext uri="{FF2B5EF4-FFF2-40B4-BE49-F238E27FC236}">
              <a16:creationId xmlns:a16="http://schemas.microsoft.com/office/drawing/2014/main" id="{FF85B293-D715-46A6-9D90-7A1CD41D85DB}"/>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504825</xdr:rowOff>
    </xdr:from>
    <xdr:ext cx="95250" cy="448496"/>
    <xdr:sp macro="" textlink="">
      <xdr:nvSpPr>
        <xdr:cNvPr id="3629" name="Text Box 15">
          <a:extLst>
            <a:ext uri="{FF2B5EF4-FFF2-40B4-BE49-F238E27FC236}">
              <a16:creationId xmlns:a16="http://schemas.microsoft.com/office/drawing/2014/main" id="{3DF02B28-A9C3-4874-8958-7BF9B1FABBCA}"/>
            </a:ext>
          </a:extLst>
        </xdr:cNvPr>
        <xdr:cNvSpPr txBox="1">
          <a:spLocks noChangeArrowheads="1"/>
        </xdr:cNvSpPr>
      </xdr:nvSpPr>
      <xdr:spPr bwMode="auto">
        <a:xfrm>
          <a:off x="4664364" y="5994111"/>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504825</xdr:rowOff>
    </xdr:from>
    <xdr:ext cx="95250" cy="442269"/>
    <xdr:sp macro="" textlink="">
      <xdr:nvSpPr>
        <xdr:cNvPr id="3630" name="Text Box 15">
          <a:extLst>
            <a:ext uri="{FF2B5EF4-FFF2-40B4-BE49-F238E27FC236}">
              <a16:creationId xmlns:a16="http://schemas.microsoft.com/office/drawing/2014/main" id="{0D1FCBBC-07C2-41EC-9CBF-E1C8F70523FE}"/>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78</xdr:row>
      <xdr:rowOff>504825</xdr:rowOff>
    </xdr:from>
    <xdr:ext cx="95250" cy="442269"/>
    <xdr:sp macro="" textlink="">
      <xdr:nvSpPr>
        <xdr:cNvPr id="3631" name="Text Box 15">
          <a:extLst>
            <a:ext uri="{FF2B5EF4-FFF2-40B4-BE49-F238E27FC236}">
              <a16:creationId xmlns:a16="http://schemas.microsoft.com/office/drawing/2014/main" id="{4B9676BD-5651-42B4-9A87-B8806582ED1A}"/>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504825</xdr:rowOff>
    </xdr:from>
    <xdr:ext cx="95250" cy="213632"/>
    <xdr:sp macro="" textlink="">
      <xdr:nvSpPr>
        <xdr:cNvPr id="3632" name="Text Box 15">
          <a:extLst>
            <a:ext uri="{FF2B5EF4-FFF2-40B4-BE49-F238E27FC236}">
              <a16:creationId xmlns:a16="http://schemas.microsoft.com/office/drawing/2014/main" id="{FBBCAFAC-C760-446E-A241-3C35C1D44F7E}"/>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504825</xdr:rowOff>
    </xdr:from>
    <xdr:ext cx="95250" cy="444331"/>
    <xdr:sp macro="" textlink="">
      <xdr:nvSpPr>
        <xdr:cNvPr id="3633" name="Text Box 15">
          <a:extLst>
            <a:ext uri="{FF2B5EF4-FFF2-40B4-BE49-F238E27FC236}">
              <a16:creationId xmlns:a16="http://schemas.microsoft.com/office/drawing/2014/main" id="{427331DF-FDEE-43D3-9806-BDE7E0734777}"/>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78</xdr:row>
      <xdr:rowOff>170392</xdr:rowOff>
    </xdr:from>
    <xdr:ext cx="95250" cy="213632"/>
    <xdr:sp macro="" textlink="">
      <xdr:nvSpPr>
        <xdr:cNvPr id="3634" name="Text Box 15">
          <a:extLst>
            <a:ext uri="{FF2B5EF4-FFF2-40B4-BE49-F238E27FC236}">
              <a16:creationId xmlns:a16="http://schemas.microsoft.com/office/drawing/2014/main" id="{FB8E963C-95A7-4B50-A7F5-F75E2D1970A9}"/>
            </a:ext>
          </a:extLst>
        </xdr:cNvPr>
        <xdr:cNvSpPr txBox="1">
          <a:spLocks noChangeArrowheads="1"/>
        </xdr:cNvSpPr>
      </xdr:nvSpPr>
      <xdr:spPr bwMode="auto">
        <a:xfrm>
          <a:off x="12578484" y="579302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635" name="Text Box 16">
          <a:extLst>
            <a:ext uri="{FF2B5EF4-FFF2-40B4-BE49-F238E27FC236}">
              <a16:creationId xmlns:a16="http://schemas.microsoft.com/office/drawing/2014/main" id="{F900D0DB-EB91-4C6B-86AC-9C9FF82EA356}"/>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636" name="Text Box 17">
          <a:extLst>
            <a:ext uri="{FF2B5EF4-FFF2-40B4-BE49-F238E27FC236}">
              <a16:creationId xmlns:a16="http://schemas.microsoft.com/office/drawing/2014/main" id="{FD7352F7-CF25-400A-A595-8F9969E0C89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637" name="Text Box 18">
          <a:extLst>
            <a:ext uri="{FF2B5EF4-FFF2-40B4-BE49-F238E27FC236}">
              <a16:creationId xmlns:a16="http://schemas.microsoft.com/office/drawing/2014/main" id="{97F46CF8-C110-4F93-BC47-DC89D2DBB82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638" name="Text Box 19">
          <a:extLst>
            <a:ext uri="{FF2B5EF4-FFF2-40B4-BE49-F238E27FC236}">
              <a16:creationId xmlns:a16="http://schemas.microsoft.com/office/drawing/2014/main" id="{D80A1271-B139-4FFA-9154-7D559A1784B1}"/>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3639" name="Text Box 16">
          <a:extLst>
            <a:ext uri="{FF2B5EF4-FFF2-40B4-BE49-F238E27FC236}">
              <a16:creationId xmlns:a16="http://schemas.microsoft.com/office/drawing/2014/main" id="{0DC94906-B1BC-438D-9C93-A4BA7FD1E13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3640" name="Text Box 17">
          <a:extLst>
            <a:ext uri="{FF2B5EF4-FFF2-40B4-BE49-F238E27FC236}">
              <a16:creationId xmlns:a16="http://schemas.microsoft.com/office/drawing/2014/main" id="{0C4F27FD-ABF7-4DDC-9B8B-B61CBFE02FA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3641" name="Text Box 18">
          <a:extLst>
            <a:ext uri="{FF2B5EF4-FFF2-40B4-BE49-F238E27FC236}">
              <a16:creationId xmlns:a16="http://schemas.microsoft.com/office/drawing/2014/main" id="{74EB4BDA-EED0-4C21-932D-27A132A8E2AC}"/>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3642" name="Text Box 19">
          <a:extLst>
            <a:ext uri="{FF2B5EF4-FFF2-40B4-BE49-F238E27FC236}">
              <a16:creationId xmlns:a16="http://schemas.microsoft.com/office/drawing/2014/main" id="{DC4BD373-4303-4FD0-8C82-AAD21674C142}"/>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82</xdr:row>
      <xdr:rowOff>0</xdr:rowOff>
    </xdr:from>
    <xdr:ext cx="95250" cy="171450"/>
    <xdr:sp macro="" textlink="">
      <xdr:nvSpPr>
        <xdr:cNvPr id="3643" name="Text Box 16">
          <a:extLst>
            <a:ext uri="{FF2B5EF4-FFF2-40B4-BE49-F238E27FC236}">
              <a16:creationId xmlns:a16="http://schemas.microsoft.com/office/drawing/2014/main" id="{A5595741-03C3-4655-AFB8-812640E31450}"/>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82</xdr:row>
      <xdr:rowOff>0</xdr:rowOff>
    </xdr:from>
    <xdr:ext cx="95250" cy="171450"/>
    <xdr:sp macro="" textlink="">
      <xdr:nvSpPr>
        <xdr:cNvPr id="3644" name="Text Box 17">
          <a:extLst>
            <a:ext uri="{FF2B5EF4-FFF2-40B4-BE49-F238E27FC236}">
              <a16:creationId xmlns:a16="http://schemas.microsoft.com/office/drawing/2014/main" id="{F93B0888-6FBE-4B25-B213-7C8E3C963C25}"/>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82</xdr:row>
      <xdr:rowOff>0</xdr:rowOff>
    </xdr:from>
    <xdr:ext cx="95250" cy="171450"/>
    <xdr:sp macro="" textlink="">
      <xdr:nvSpPr>
        <xdr:cNvPr id="3645" name="Text Box 18">
          <a:extLst>
            <a:ext uri="{FF2B5EF4-FFF2-40B4-BE49-F238E27FC236}">
              <a16:creationId xmlns:a16="http://schemas.microsoft.com/office/drawing/2014/main" id="{E96FBD13-C46F-4D76-B5F7-521928ED5E3A}"/>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82</xdr:row>
      <xdr:rowOff>0</xdr:rowOff>
    </xdr:from>
    <xdr:ext cx="95250" cy="171450"/>
    <xdr:sp macro="" textlink="">
      <xdr:nvSpPr>
        <xdr:cNvPr id="3646" name="Text Box 19">
          <a:extLst>
            <a:ext uri="{FF2B5EF4-FFF2-40B4-BE49-F238E27FC236}">
              <a16:creationId xmlns:a16="http://schemas.microsoft.com/office/drawing/2014/main" id="{AB241C3D-9243-488F-BC33-2164F200C247}"/>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504825</xdr:rowOff>
    </xdr:from>
    <xdr:ext cx="95250" cy="444014"/>
    <xdr:sp macro="" textlink="">
      <xdr:nvSpPr>
        <xdr:cNvPr id="3647" name="Text Box 15">
          <a:extLst>
            <a:ext uri="{FF2B5EF4-FFF2-40B4-BE49-F238E27FC236}">
              <a16:creationId xmlns:a16="http://schemas.microsoft.com/office/drawing/2014/main" id="{69B0F1EC-C48E-41C2-AEF5-A4F021CC53FA}"/>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648" name="Text Box 16">
          <a:extLst>
            <a:ext uri="{FF2B5EF4-FFF2-40B4-BE49-F238E27FC236}">
              <a16:creationId xmlns:a16="http://schemas.microsoft.com/office/drawing/2014/main" id="{EBA18EEB-F3EE-45DB-9B5C-DF498E7D5AE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649" name="Text Box 17">
          <a:extLst>
            <a:ext uri="{FF2B5EF4-FFF2-40B4-BE49-F238E27FC236}">
              <a16:creationId xmlns:a16="http://schemas.microsoft.com/office/drawing/2014/main" id="{0A425F12-C061-49CD-964D-038BCF470E2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650" name="Text Box 18">
          <a:extLst>
            <a:ext uri="{FF2B5EF4-FFF2-40B4-BE49-F238E27FC236}">
              <a16:creationId xmlns:a16="http://schemas.microsoft.com/office/drawing/2014/main" id="{32D04962-64E7-4986-B76E-4D37DEA5511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651" name="Text Box 19">
          <a:extLst>
            <a:ext uri="{FF2B5EF4-FFF2-40B4-BE49-F238E27FC236}">
              <a16:creationId xmlns:a16="http://schemas.microsoft.com/office/drawing/2014/main" id="{D21EAB7D-E272-4A0C-85F6-1BA339FFE83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3652" name="Text Box 16">
          <a:extLst>
            <a:ext uri="{FF2B5EF4-FFF2-40B4-BE49-F238E27FC236}">
              <a16:creationId xmlns:a16="http://schemas.microsoft.com/office/drawing/2014/main" id="{81022FA5-2F57-4314-949B-055BFB59DCD1}"/>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3653" name="Text Box 17">
          <a:extLst>
            <a:ext uri="{FF2B5EF4-FFF2-40B4-BE49-F238E27FC236}">
              <a16:creationId xmlns:a16="http://schemas.microsoft.com/office/drawing/2014/main" id="{90098041-C2B0-49E7-9549-74A82A55A157}"/>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3654" name="Text Box 18">
          <a:extLst>
            <a:ext uri="{FF2B5EF4-FFF2-40B4-BE49-F238E27FC236}">
              <a16:creationId xmlns:a16="http://schemas.microsoft.com/office/drawing/2014/main" id="{B95E9BD1-811E-4AC1-9167-A84350DB5A94}"/>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3655" name="Text Box 16">
          <a:extLst>
            <a:ext uri="{FF2B5EF4-FFF2-40B4-BE49-F238E27FC236}">
              <a16:creationId xmlns:a16="http://schemas.microsoft.com/office/drawing/2014/main" id="{8A588660-DD99-4BBF-9521-5D60EB30ACFB}"/>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3656" name="Text Box 17">
          <a:extLst>
            <a:ext uri="{FF2B5EF4-FFF2-40B4-BE49-F238E27FC236}">
              <a16:creationId xmlns:a16="http://schemas.microsoft.com/office/drawing/2014/main" id="{6397A2ED-7FF9-400C-97C6-40A742C3E55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3657" name="Text Box 18">
          <a:extLst>
            <a:ext uri="{FF2B5EF4-FFF2-40B4-BE49-F238E27FC236}">
              <a16:creationId xmlns:a16="http://schemas.microsoft.com/office/drawing/2014/main" id="{06657734-66EA-40F8-B2D8-2AEAD9CA72C3}"/>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3658" name="Text Box 19">
          <a:extLst>
            <a:ext uri="{FF2B5EF4-FFF2-40B4-BE49-F238E27FC236}">
              <a16:creationId xmlns:a16="http://schemas.microsoft.com/office/drawing/2014/main" id="{31189102-0DA7-4439-A008-7B484929C88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3659" name="Text Box 16">
          <a:extLst>
            <a:ext uri="{FF2B5EF4-FFF2-40B4-BE49-F238E27FC236}">
              <a16:creationId xmlns:a16="http://schemas.microsoft.com/office/drawing/2014/main" id="{46828BC4-0794-47E8-B7A8-5A5F822709EB}"/>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3660" name="Text Box 17">
          <a:extLst>
            <a:ext uri="{FF2B5EF4-FFF2-40B4-BE49-F238E27FC236}">
              <a16:creationId xmlns:a16="http://schemas.microsoft.com/office/drawing/2014/main" id="{B49DEA6C-6EA7-472A-B07E-67254E5125C1}"/>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3661" name="Text Box 18">
          <a:extLst>
            <a:ext uri="{FF2B5EF4-FFF2-40B4-BE49-F238E27FC236}">
              <a16:creationId xmlns:a16="http://schemas.microsoft.com/office/drawing/2014/main" id="{51F8B508-B7CC-410F-9B63-CD2850AE6B2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3662" name="Text Box 19">
          <a:extLst>
            <a:ext uri="{FF2B5EF4-FFF2-40B4-BE49-F238E27FC236}">
              <a16:creationId xmlns:a16="http://schemas.microsoft.com/office/drawing/2014/main" id="{CBB1B127-FFBE-42D7-B30D-952BB2F4FA19}"/>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504825</xdr:rowOff>
    </xdr:from>
    <xdr:ext cx="95250" cy="456743"/>
    <xdr:sp macro="" textlink="">
      <xdr:nvSpPr>
        <xdr:cNvPr id="3663" name="Text Box 15">
          <a:extLst>
            <a:ext uri="{FF2B5EF4-FFF2-40B4-BE49-F238E27FC236}">
              <a16:creationId xmlns:a16="http://schemas.microsoft.com/office/drawing/2014/main" id="{35AAA6ED-23B7-42B6-91EE-FCFBEBA469E4}"/>
            </a:ext>
          </a:extLst>
        </xdr:cNvPr>
        <xdr:cNvSpPr txBox="1">
          <a:spLocks noChangeArrowheads="1"/>
        </xdr:cNvSpPr>
      </xdr:nvSpPr>
      <xdr:spPr bwMode="auto">
        <a:xfrm>
          <a:off x="4664364" y="5994111"/>
          <a:ext cx="95250" cy="456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504825</xdr:rowOff>
    </xdr:from>
    <xdr:ext cx="95250" cy="442269"/>
    <xdr:sp macro="" textlink="">
      <xdr:nvSpPr>
        <xdr:cNvPr id="3664" name="Text Box 15">
          <a:extLst>
            <a:ext uri="{FF2B5EF4-FFF2-40B4-BE49-F238E27FC236}">
              <a16:creationId xmlns:a16="http://schemas.microsoft.com/office/drawing/2014/main" id="{497FA8B3-E1D9-4CA6-AB28-43A39E252971}"/>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78</xdr:row>
      <xdr:rowOff>504825</xdr:rowOff>
    </xdr:from>
    <xdr:ext cx="95250" cy="442269"/>
    <xdr:sp macro="" textlink="">
      <xdr:nvSpPr>
        <xdr:cNvPr id="3665" name="Text Box 15">
          <a:extLst>
            <a:ext uri="{FF2B5EF4-FFF2-40B4-BE49-F238E27FC236}">
              <a16:creationId xmlns:a16="http://schemas.microsoft.com/office/drawing/2014/main" id="{04F46F4E-E6B6-4188-9CEC-834F581505AA}"/>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504825</xdr:rowOff>
    </xdr:from>
    <xdr:ext cx="95250" cy="213632"/>
    <xdr:sp macro="" textlink="">
      <xdr:nvSpPr>
        <xdr:cNvPr id="3666" name="Text Box 15">
          <a:extLst>
            <a:ext uri="{FF2B5EF4-FFF2-40B4-BE49-F238E27FC236}">
              <a16:creationId xmlns:a16="http://schemas.microsoft.com/office/drawing/2014/main" id="{FE0B1C50-3CD3-48EB-A04E-479EAF7E790A}"/>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xdr:row>
      <xdr:rowOff>504825</xdr:rowOff>
    </xdr:from>
    <xdr:ext cx="95250" cy="444331"/>
    <xdr:sp macro="" textlink="">
      <xdr:nvSpPr>
        <xdr:cNvPr id="3667" name="Text Box 15">
          <a:extLst>
            <a:ext uri="{FF2B5EF4-FFF2-40B4-BE49-F238E27FC236}">
              <a16:creationId xmlns:a16="http://schemas.microsoft.com/office/drawing/2014/main" id="{87BC4244-9A14-420C-9099-8C89149AABCE}"/>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78</xdr:row>
      <xdr:rowOff>504825</xdr:rowOff>
    </xdr:from>
    <xdr:ext cx="95250" cy="213632"/>
    <xdr:sp macro="" textlink="">
      <xdr:nvSpPr>
        <xdr:cNvPr id="3668" name="Text Box 15">
          <a:extLst>
            <a:ext uri="{FF2B5EF4-FFF2-40B4-BE49-F238E27FC236}">
              <a16:creationId xmlns:a16="http://schemas.microsoft.com/office/drawing/2014/main" id="{6EBCB829-E5C4-4607-B4B0-41E8AC2A01BA}"/>
            </a:ext>
          </a:extLst>
        </xdr:cNvPr>
        <xdr:cNvSpPr txBox="1">
          <a:spLocks noChangeArrowheads="1"/>
        </xdr:cNvSpPr>
      </xdr:nvSpPr>
      <xdr:spPr bwMode="auto">
        <a:xfrm>
          <a:off x="12540961"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669" name="Text Box 16">
          <a:extLst>
            <a:ext uri="{FF2B5EF4-FFF2-40B4-BE49-F238E27FC236}">
              <a16:creationId xmlns:a16="http://schemas.microsoft.com/office/drawing/2014/main" id="{A10D6257-CF64-4317-A5B0-EA60150CF5E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670" name="Text Box 17">
          <a:extLst>
            <a:ext uri="{FF2B5EF4-FFF2-40B4-BE49-F238E27FC236}">
              <a16:creationId xmlns:a16="http://schemas.microsoft.com/office/drawing/2014/main" id="{DB9F4C35-1122-48A4-BDE8-E7EF9F6B5C2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671" name="Text Box 18">
          <a:extLst>
            <a:ext uri="{FF2B5EF4-FFF2-40B4-BE49-F238E27FC236}">
              <a16:creationId xmlns:a16="http://schemas.microsoft.com/office/drawing/2014/main" id="{19C31CCE-3E68-4F60-A986-28C13907FD9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672" name="Text Box 19">
          <a:extLst>
            <a:ext uri="{FF2B5EF4-FFF2-40B4-BE49-F238E27FC236}">
              <a16:creationId xmlns:a16="http://schemas.microsoft.com/office/drawing/2014/main" id="{D2919EF1-2410-472E-AE46-04EFF3CD2F3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3673" name="Text Box 16">
          <a:extLst>
            <a:ext uri="{FF2B5EF4-FFF2-40B4-BE49-F238E27FC236}">
              <a16:creationId xmlns:a16="http://schemas.microsoft.com/office/drawing/2014/main" id="{19F8B381-7871-44E2-8FD1-2A8206F3D1D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3674" name="Text Box 17">
          <a:extLst>
            <a:ext uri="{FF2B5EF4-FFF2-40B4-BE49-F238E27FC236}">
              <a16:creationId xmlns:a16="http://schemas.microsoft.com/office/drawing/2014/main" id="{89FEA489-855A-4864-AE59-8CF024E2D2F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3675" name="Text Box 18">
          <a:extLst>
            <a:ext uri="{FF2B5EF4-FFF2-40B4-BE49-F238E27FC236}">
              <a16:creationId xmlns:a16="http://schemas.microsoft.com/office/drawing/2014/main" id="{09A9C255-A094-4645-987F-C291330B16AD}"/>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3676" name="Text Box 19">
          <a:extLst>
            <a:ext uri="{FF2B5EF4-FFF2-40B4-BE49-F238E27FC236}">
              <a16:creationId xmlns:a16="http://schemas.microsoft.com/office/drawing/2014/main" id="{AC98172A-9CB6-4E58-B383-BFC795AE18CE}"/>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82</xdr:row>
      <xdr:rowOff>0</xdr:rowOff>
    </xdr:from>
    <xdr:ext cx="95250" cy="171450"/>
    <xdr:sp macro="" textlink="">
      <xdr:nvSpPr>
        <xdr:cNvPr id="3677" name="Text Box 16">
          <a:extLst>
            <a:ext uri="{FF2B5EF4-FFF2-40B4-BE49-F238E27FC236}">
              <a16:creationId xmlns:a16="http://schemas.microsoft.com/office/drawing/2014/main" id="{08CEF1DA-4C81-42E2-A2C7-095E69FD597F}"/>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82</xdr:row>
      <xdr:rowOff>0</xdr:rowOff>
    </xdr:from>
    <xdr:ext cx="95250" cy="171450"/>
    <xdr:sp macro="" textlink="">
      <xdr:nvSpPr>
        <xdr:cNvPr id="3678" name="Text Box 17">
          <a:extLst>
            <a:ext uri="{FF2B5EF4-FFF2-40B4-BE49-F238E27FC236}">
              <a16:creationId xmlns:a16="http://schemas.microsoft.com/office/drawing/2014/main" id="{A52EB232-4467-4532-BE0C-893F2EF6E12F}"/>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82</xdr:row>
      <xdr:rowOff>0</xdr:rowOff>
    </xdr:from>
    <xdr:ext cx="95250" cy="171450"/>
    <xdr:sp macro="" textlink="">
      <xdr:nvSpPr>
        <xdr:cNvPr id="3679" name="Text Box 18">
          <a:extLst>
            <a:ext uri="{FF2B5EF4-FFF2-40B4-BE49-F238E27FC236}">
              <a16:creationId xmlns:a16="http://schemas.microsoft.com/office/drawing/2014/main" id="{7AF3F503-C702-491B-9CA5-C90FD855922B}"/>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82</xdr:row>
      <xdr:rowOff>0</xdr:rowOff>
    </xdr:from>
    <xdr:ext cx="95250" cy="171450"/>
    <xdr:sp macro="" textlink="">
      <xdr:nvSpPr>
        <xdr:cNvPr id="3680" name="Text Box 19">
          <a:extLst>
            <a:ext uri="{FF2B5EF4-FFF2-40B4-BE49-F238E27FC236}">
              <a16:creationId xmlns:a16="http://schemas.microsoft.com/office/drawing/2014/main" id="{CD919286-6287-4EAC-9BA5-79F392F36480}"/>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504825</xdr:rowOff>
    </xdr:from>
    <xdr:ext cx="95250" cy="444014"/>
    <xdr:sp macro="" textlink="">
      <xdr:nvSpPr>
        <xdr:cNvPr id="3681" name="Text Box 15">
          <a:extLst>
            <a:ext uri="{FF2B5EF4-FFF2-40B4-BE49-F238E27FC236}">
              <a16:creationId xmlns:a16="http://schemas.microsoft.com/office/drawing/2014/main" id="{FE304132-9FDC-4BD4-BCF4-D367BFC7C25A}"/>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682" name="Text Box 16">
          <a:extLst>
            <a:ext uri="{FF2B5EF4-FFF2-40B4-BE49-F238E27FC236}">
              <a16:creationId xmlns:a16="http://schemas.microsoft.com/office/drawing/2014/main" id="{EB7622F5-0A2A-4E10-970E-7FA7DFA9504C}"/>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683" name="Text Box 17">
          <a:extLst>
            <a:ext uri="{FF2B5EF4-FFF2-40B4-BE49-F238E27FC236}">
              <a16:creationId xmlns:a16="http://schemas.microsoft.com/office/drawing/2014/main" id="{84C33DEB-010C-4BBF-A0D3-757C535508EC}"/>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684" name="Text Box 18">
          <a:extLst>
            <a:ext uri="{FF2B5EF4-FFF2-40B4-BE49-F238E27FC236}">
              <a16:creationId xmlns:a16="http://schemas.microsoft.com/office/drawing/2014/main" id="{19BD7B72-941C-407C-9701-8B1888FB13E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685" name="Text Box 19">
          <a:extLst>
            <a:ext uri="{FF2B5EF4-FFF2-40B4-BE49-F238E27FC236}">
              <a16:creationId xmlns:a16="http://schemas.microsoft.com/office/drawing/2014/main" id="{0F6CE62D-95DD-449F-82E2-B45B10424A6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80</xdr:row>
      <xdr:rowOff>504825</xdr:rowOff>
    </xdr:from>
    <xdr:ext cx="95250" cy="442269"/>
    <xdr:sp macro="" textlink="">
      <xdr:nvSpPr>
        <xdr:cNvPr id="3686" name="Text Box 15">
          <a:extLst>
            <a:ext uri="{FF2B5EF4-FFF2-40B4-BE49-F238E27FC236}">
              <a16:creationId xmlns:a16="http://schemas.microsoft.com/office/drawing/2014/main" id="{0D119A6A-C301-4286-A127-FCD558DCC0C9}"/>
            </a:ext>
          </a:extLst>
        </xdr:cNvPr>
        <xdr:cNvSpPr txBox="1">
          <a:spLocks noChangeArrowheads="1"/>
        </xdr:cNvSpPr>
      </xdr:nvSpPr>
      <xdr:spPr bwMode="auto">
        <a:xfrm>
          <a:off x="12540961" y="673302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3687" name="Text Box 16">
          <a:extLst>
            <a:ext uri="{FF2B5EF4-FFF2-40B4-BE49-F238E27FC236}">
              <a16:creationId xmlns:a16="http://schemas.microsoft.com/office/drawing/2014/main" id="{83A2A67E-6145-4E7D-AB22-8B98B37FFBB2}"/>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3688" name="Text Box 17">
          <a:extLst>
            <a:ext uri="{FF2B5EF4-FFF2-40B4-BE49-F238E27FC236}">
              <a16:creationId xmlns:a16="http://schemas.microsoft.com/office/drawing/2014/main" id="{3B2EE7D6-67A8-4D0D-8FAE-FC721DDF3AF8}"/>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3689" name="Text Box 18">
          <a:extLst>
            <a:ext uri="{FF2B5EF4-FFF2-40B4-BE49-F238E27FC236}">
              <a16:creationId xmlns:a16="http://schemas.microsoft.com/office/drawing/2014/main" id="{82D7C409-813A-47D5-BD8D-EB9E5BD25EA0}"/>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3690" name="Text Box 16">
          <a:extLst>
            <a:ext uri="{FF2B5EF4-FFF2-40B4-BE49-F238E27FC236}">
              <a16:creationId xmlns:a16="http://schemas.microsoft.com/office/drawing/2014/main" id="{B06FB741-FCEE-4643-97F4-685544C91371}"/>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3691" name="Text Box 17">
          <a:extLst>
            <a:ext uri="{FF2B5EF4-FFF2-40B4-BE49-F238E27FC236}">
              <a16:creationId xmlns:a16="http://schemas.microsoft.com/office/drawing/2014/main" id="{C1023A9D-3A06-4C9B-BCF8-00DAC4769775}"/>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3692" name="Text Box 18">
          <a:extLst>
            <a:ext uri="{FF2B5EF4-FFF2-40B4-BE49-F238E27FC236}">
              <a16:creationId xmlns:a16="http://schemas.microsoft.com/office/drawing/2014/main" id="{DB13429F-AF38-4639-86BF-5678016D3D5C}"/>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3693" name="Text Box 19">
          <a:extLst>
            <a:ext uri="{FF2B5EF4-FFF2-40B4-BE49-F238E27FC236}">
              <a16:creationId xmlns:a16="http://schemas.microsoft.com/office/drawing/2014/main" id="{30844F25-9C6E-4B3B-B660-5ECAF2B16D2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3694" name="Text Box 16">
          <a:extLst>
            <a:ext uri="{FF2B5EF4-FFF2-40B4-BE49-F238E27FC236}">
              <a16:creationId xmlns:a16="http://schemas.microsoft.com/office/drawing/2014/main" id="{9066001E-7B85-4E3F-8F5B-31292D2B3B54}"/>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3695" name="Text Box 17">
          <a:extLst>
            <a:ext uri="{FF2B5EF4-FFF2-40B4-BE49-F238E27FC236}">
              <a16:creationId xmlns:a16="http://schemas.microsoft.com/office/drawing/2014/main" id="{5A2ADB80-A319-41E8-A429-9274B594F88B}"/>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3696" name="Text Box 18">
          <a:extLst>
            <a:ext uri="{FF2B5EF4-FFF2-40B4-BE49-F238E27FC236}">
              <a16:creationId xmlns:a16="http://schemas.microsoft.com/office/drawing/2014/main" id="{C2040A6B-B446-46E9-8AFF-3B0F4D7AE346}"/>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82</xdr:row>
      <xdr:rowOff>170392</xdr:rowOff>
    </xdr:from>
    <xdr:ext cx="95250" cy="213632"/>
    <xdr:sp macro="" textlink="">
      <xdr:nvSpPr>
        <xdr:cNvPr id="3697" name="Text Box 15">
          <a:extLst>
            <a:ext uri="{FF2B5EF4-FFF2-40B4-BE49-F238E27FC236}">
              <a16:creationId xmlns:a16="http://schemas.microsoft.com/office/drawing/2014/main" id="{67BBD93F-DFCD-4C33-8C33-67918718F2C9}"/>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698" name="Text Box 16">
          <a:extLst>
            <a:ext uri="{FF2B5EF4-FFF2-40B4-BE49-F238E27FC236}">
              <a16:creationId xmlns:a16="http://schemas.microsoft.com/office/drawing/2014/main" id="{1CBC58D3-BC2D-4331-B3C2-04ABF3904CD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699" name="Text Box 17">
          <a:extLst>
            <a:ext uri="{FF2B5EF4-FFF2-40B4-BE49-F238E27FC236}">
              <a16:creationId xmlns:a16="http://schemas.microsoft.com/office/drawing/2014/main" id="{E86E5066-F068-4403-9CE3-C3E632C507C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700" name="Text Box 18">
          <a:extLst>
            <a:ext uri="{FF2B5EF4-FFF2-40B4-BE49-F238E27FC236}">
              <a16:creationId xmlns:a16="http://schemas.microsoft.com/office/drawing/2014/main" id="{CFF117B1-BFA2-47DC-8EA4-EB5C524E2CA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701" name="Text Box 19">
          <a:extLst>
            <a:ext uri="{FF2B5EF4-FFF2-40B4-BE49-F238E27FC236}">
              <a16:creationId xmlns:a16="http://schemas.microsoft.com/office/drawing/2014/main" id="{FB33CB02-8CB1-4C5F-B1E9-E1C2A27466EB}"/>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3702" name="Text Box 16">
          <a:extLst>
            <a:ext uri="{FF2B5EF4-FFF2-40B4-BE49-F238E27FC236}">
              <a16:creationId xmlns:a16="http://schemas.microsoft.com/office/drawing/2014/main" id="{442AB492-24DA-4F38-9690-29958E95381A}"/>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3703" name="Text Box 17">
          <a:extLst>
            <a:ext uri="{FF2B5EF4-FFF2-40B4-BE49-F238E27FC236}">
              <a16:creationId xmlns:a16="http://schemas.microsoft.com/office/drawing/2014/main" id="{4010D55C-7A99-4E0C-B6CA-FF6F5E63D80E}"/>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3704" name="Text Box 18">
          <a:extLst>
            <a:ext uri="{FF2B5EF4-FFF2-40B4-BE49-F238E27FC236}">
              <a16:creationId xmlns:a16="http://schemas.microsoft.com/office/drawing/2014/main" id="{94C971E2-F58D-4967-A7EC-7DE0877638D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3705" name="Text Box 19">
          <a:extLst>
            <a:ext uri="{FF2B5EF4-FFF2-40B4-BE49-F238E27FC236}">
              <a16:creationId xmlns:a16="http://schemas.microsoft.com/office/drawing/2014/main" id="{90A8F29E-8050-454A-B919-845154D4291C}"/>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79</xdr:row>
      <xdr:rowOff>0</xdr:rowOff>
    </xdr:from>
    <xdr:ext cx="95250" cy="171450"/>
    <xdr:sp macro="" textlink="">
      <xdr:nvSpPr>
        <xdr:cNvPr id="3706" name="Text Box 16">
          <a:extLst>
            <a:ext uri="{FF2B5EF4-FFF2-40B4-BE49-F238E27FC236}">
              <a16:creationId xmlns:a16="http://schemas.microsoft.com/office/drawing/2014/main" id="{00FD2DBC-97AA-42D5-9445-98C40CC68E11}"/>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79</xdr:row>
      <xdr:rowOff>0</xdr:rowOff>
    </xdr:from>
    <xdr:ext cx="95250" cy="171450"/>
    <xdr:sp macro="" textlink="">
      <xdr:nvSpPr>
        <xdr:cNvPr id="3707" name="Text Box 17">
          <a:extLst>
            <a:ext uri="{FF2B5EF4-FFF2-40B4-BE49-F238E27FC236}">
              <a16:creationId xmlns:a16="http://schemas.microsoft.com/office/drawing/2014/main" id="{92F781E8-8920-4BED-AB00-9611919F3882}"/>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79</xdr:row>
      <xdr:rowOff>0</xdr:rowOff>
    </xdr:from>
    <xdr:ext cx="95250" cy="171450"/>
    <xdr:sp macro="" textlink="">
      <xdr:nvSpPr>
        <xdr:cNvPr id="3708" name="Text Box 18">
          <a:extLst>
            <a:ext uri="{FF2B5EF4-FFF2-40B4-BE49-F238E27FC236}">
              <a16:creationId xmlns:a16="http://schemas.microsoft.com/office/drawing/2014/main" id="{072504E1-F71A-4869-A86C-78ABF60D92D6}"/>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79</xdr:row>
      <xdr:rowOff>0</xdr:rowOff>
    </xdr:from>
    <xdr:ext cx="95250" cy="171450"/>
    <xdr:sp macro="" textlink="">
      <xdr:nvSpPr>
        <xdr:cNvPr id="3709" name="Text Box 19">
          <a:extLst>
            <a:ext uri="{FF2B5EF4-FFF2-40B4-BE49-F238E27FC236}">
              <a16:creationId xmlns:a16="http://schemas.microsoft.com/office/drawing/2014/main" id="{5769AE62-38B9-4058-A089-678B624B03F8}"/>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504825</xdr:rowOff>
    </xdr:from>
    <xdr:ext cx="95250" cy="444014"/>
    <xdr:sp macro="" textlink="">
      <xdr:nvSpPr>
        <xdr:cNvPr id="3710" name="Text Box 15">
          <a:extLst>
            <a:ext uri="{FF2B5EF4-FFF2-40B4-BE49-F238E27FC236}">
              <a16:creationId xmlns:a16="http://schemas.microsoft.com/office/drawing/2014/main" id="{76C82D4B-0790-47A2-9CE9-4DC106B7B53D}"/>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711" name="Text Box 16">
          <a:extLst>
            <a:ext uri="{FF2B5EF4-FFF2-40B4-BE49-F238E27FC236}">
              <a16:creationId xmlns:a16="http://schemas.microsoft.com/office/drawing/2014/main" id="{0744E85B-4BA3-4477-9CED-22061213AEA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712" name="Text Box 17">
          <a:extLst>
            <a:ext uri="{FF2B5EF4-FFF2-40B4-BE49-F238E27FC236}">
              <a16:creationId xmlns:a16="http://schemas.microsoft.com/office/drawing/2014/main" id="{118DE898-E376-45AE-A16A-2DAC095188EC}"/>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713" name="Text Box 18">
          <a:extLst>
            <a:ext uri="{FF2B5EF4-FFF2-40B4-BE49-F238E27FC236}">
              <a16:creationId xmlns:a16="http://schemas.microsoft.com/office/drawing/2014/main" id="{A5A67860-6AB6-4F66-B995-7A03BD2AC55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0</xdr:rowOff>
    </xdr:from>
    <xdr:ext cx="95250" cy="171450"/>
    <xdr:sp macro="" textlink="">
      <xdr:nvSpPr>
        <xdr:cNvPr id="3714" name="Text Box 19">
          <a:extLst>
            <a:ext uri="{FF2B5EF4-FFF2-40B4-BE49-F238E27FC236}">
              <a16:creationId xmlns:a16="http://schemas.microsoft.com/office/drawing/2014/main" id="{8A0B52FB-76BD-45E2-BE73-BEC85F3A02B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3715" name="Text Box 16">
          <a:extLst>
            <a:ext uri="{FF2B5EF4-FFF2-40B4-BE49-F238E27FC236}">
              <a16:creationId xmlns:a16="http://schemas.microsoft.com/office/drawing/2014/main" id="{F50FE25B-2421-425B-AD52-0E5044BE8307}"/>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0</xdr:rowOff>
    </xdr:from>
    <xdr:ext cx="95250" cy="171450"/>
    <xdr:sp macro="" textlink="">
      <xdr:nvSpPr>
        <xdr:cNvPr id="3716" name="Text Box 17">
          <a:extLst>
            <a:ext uri="{FF2B5EF4-FFF2-40B4-BE49-F238E27FC236}">
              <a16:creationId xmlns:a16="http://schemas.microsoft.com/office/drawing/2014/main" id="{60C2A238-7FA2-414B-8B02-C86A79336AC7}"/>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1020762</xdr:colOff>
      <xdr:row>82</xdr:row>
      <xdr:rowOff>15875</xdr:rowOff>
    </xdr:from>
    <xdr:ext cx="95250" cy="171450"/>
    <xdr:sp macro="" textlink="">
      <xdr:nvSpPr>
        <xdr:cNvPr id="3717" name="Text Box 18">
          <a:extLst>
            <a:ext uri="{FF2B5EF4-FFF2-40B4-BE49-F238E27FC236}">
              <a16:creationId xmlns:a16="http://schemas.microsoft.com/office/drawing/2014/main" id="{ADE91C44-D951-4CBE-B68A-A7D17BCEAB5B}"/>
            </a:ext>
          </a:extLst>
        </xdr:cNvPr>
        <xdr:cNvSpPr txBox="1">
          <a:spLocks noChangeArrowheads="1"/>
        </xdr:cNvSpPr>
      </xdr:nvSpPr>
      <xdr:spPr bwMode="auto">
        <a:xfrm>
          <a:off x="12485398" y="711633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3718" name="Text Box 16">
          <a:extLst>
            <a:ext uri="{FF2B5EF4-FFF2-40B4-BE49-F238E27FC236}">
              <a16:creationId xmlns:a16="http://schemas.microsoft.com/office/drawing/2014/main" id="{540AD9BE-8D88-4BD9-AA5F-553C1F2E8F55}"/>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3719" name="Text Box 17">
          <a:extLst>
            <a:ext uri="{FF2B5EF4-FFF2-40B4-BE49-F238E27FC236}">
              <a16:creationId xmlns:a16="http://schemas.microsoft.com/office/drawing/2014/main" id="{D5E921FA-1BD3-4C71-8D47-F46720955D5D}"/>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3720" name="Text Box 18">
          <a:extLst>
            <a:ext uri="{FF2B5EF4-FFF2-40B4-BE49-F238E27FC236}">
              <a16:creationId xmlns:a16="http://schemas.microsoft.com/office/drawing/2014/main" id="{04BD1307-07A4-40F5-BAEB-AAEE4877CC3E}"/>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3721" name="Text Box 19">
          <a:extLst>
            <a:ext uri="{FF2B5EF4-FFF2-40B4-BE49-F238E27FC236}">
              <a16:creationId xmlns:a16="http://schemas.microsoft.com/office/drawing/2014/main" id="{CB08ECD1-6E30-4D21-8D05-DAC51F183394}"/>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82</xdr:row>
      <xdr:rowOff>0</xdr:rowOff>
    </xdr:from>
    <xdr:ext cx="95250" cy="171450"/>
    <xdr:sp macro="" textlink="">
      <xdr:nvSpPr>
        <xdr:cNvPr id="3722" name="Text Box 16">
          <a:extLst>
            <a:ext uri="{FF2B5EF4-FFF2-40B4-BE49-F238E27FC236}">
              <a16:creationId xmlns:a16="http://schemas.microsoft.com/office/drawing/2014/main" id="{75EFF894-BC6E-411C-9A6C-B7430A691E4B}"/>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82</xdr:row>
      <xdr:rowOff>170392</xdr:rowOff>
    </xdr:from>
    <xdr:ext cx="95250" cy="213632"/>
    <xdr:sp macro="" textlink="">
      <xdr:nvSpPr>
        <xdr:cNvPr id="3723" name="Text Box 15">
          <a:extLst>
            <a:ext uri="{FF2B5EF4-FFF2-40B4-BE49-F238E27FC236}">
              <a16:creationId xmlns:a16="http://schemas.microsoft.com/office/drawing/2014/main" id="{4A996122-E0EA-45AA-890E-EDFDDA8D289E}"/>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504825</xdr:rowOff>
    </xdr:from>
    <xdr:ext cx="95250" cy="448496"/>
    <xdr:sp macro="" textlink="">
      <xdr:nvSpPr>
        <xdr:cNvPr id="3724" name="Text Box 15">
          <a:extLst>
            <a:ext uri="{FF2B5EF4-FFF2-40B4-BE49-F238E27FC236}">
              <a16:creationId xmlns:a16="http://schemas.microsoft.com/office/drawing/2014/main" id="{16782361-7F8D-4D9C-8678-D1DC9F138566}"/>
            </a:ext>
          </a:extLst>
        </xdr:cNvPr>
        <xdr:cNvSpPr txBox="1">
          <a:spLocks noChangeArrowheads="1"/>
        </xdr:cNvSpPr>
      </xdr:nvSpPr>
      <xdr:spPr bwMode="auto">
        <a:xfrm>
          <a:off x="4664364" y="5994111"/>
          <a:ext cx="95250" cy="448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504825</xdr:rowOff>
    </xdr:from>
    <xdr:ext cx="95250" cy="442269"/>
    <xdr:sp macro="" textlink="">
      <xdr:nvSpPr>
        <xdr:cNvPr id="3725" name="Text Box 15">
          <a:extLst>
            <a:ext uri="{FF2B5EF4-FFF2-40B4-BE49-F238E27FC236}">
              <a16:creationId xmlns:a16="http://schemas.microsoft.com/office/drawing/2014/main" id="{4804FEE7-D092-4526-A779-1D30822C26EE}"/>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82</xdr:row>
      <xdr:rowOff>504825</xdr:rowOff>
    </xdr:from>
    <xdr:ext cx="95250" cy="442269"/>
    <xdr:sp macro="" textlink="">
      <xdr:nvSpPr>
        <xdr:cNvPr id="3726" name="Text Box 15">
          <a:extLst>
            <a:ext uri="{FF2B5EF4-FFF2-40B4-BE49-F238E27FC236}">
              <a16:creationId xmlns:a16="http://schemas.microsoft.com/office/drawing/2014/main" id="{453756A0-2842-41E9-95D6-B10735AF2837}"/>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504825</xdr:rowOff>
    </xdr:from>
    <xdr:ext cx="95250" cy="213632"/>
    <xdr:sp macro="" textlink="">
      <xdr:nvSpPr>
        <xdr:cNvPr id="3727" name="Text Box 15">
          <a:extLst>
            <a:ext uri="{FF2B5EF4-FFF2-40B4-BE49-F238E27FC236}">
              <a16:creationId xmlns:a16="http://schemas.microsoft.com/office/drawing/2014/main" id="{376B8D5B-ACA4-4075-971D-D313BF511B3B}"/>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504825</xdr:rowOff>
    </xdr:from>
    <xdr:ext cx="95250" cy="444331"/>
    <xdr:sp macro="" textlink="">
      <xdr:nvSpPr>
        <xdr:cNvPr id="3728" name="Text Box 15">
          <a:extLst>
            <a:ext uri="{FF2B5EF4-FFF2-40B4-BE49-F238E27FC236}">
              <a16:creationId xmlns:a16="http://schemas.microsoft.com/office/drawing/2014/main" id="{12779942-5C33-4953-A300-047505825925}"/>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82</xdr:row>
      <xdr:rowOff>170392</xdr:rowOff>
    </xdr:from>
    <xdr:ext cx="95250" cy="213632"/>
    <xdr:sp macro="" textlink="">
      <xdr:nvSpPr>
        <xdr:cNvPr id="3729" name="Text Box 15">
          <a:extLst>
            <a:ext uri="{FF2B5EF4-FFF2-40B4-BE49-F238E27FC236}">
              <a16:creationId xmlns:a16="http://schemas.microsoft.com/office/drawing/2014/main" id="{7994E08A-F4B5-4841-92CB-16FBD0FBB384}"/>
            </a:ext>
          </a:extLst>
        </xdr:cNvPr>
        <xdr:cNvSpPr txBox="1">
          <a:spLocks noChangeArrowheads="1"/>
        </xdr:cNvSpPr>
      </xdr:nvSpPr>
      <xdr:spPr bwMode="auto">
        <a:xfrm>
          <a:off x="12578484" y="579302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730" name="Text Box 16">
          <a:extLst>
            <a:ext uri="{FF2B5EF4-FFF2-40B4-BE49-F238E27FC236}">
              <a16:creationId xmlns:a16="http://schemas.microsoft.com/office/drawing/2014/main" id="{D60276CB-751D-46C9-8791-4D189078236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731" name="Text Box 17">
          <a:extLst>
            <a:ext uri="{FF2B5EF4-FFF2-40B4-BE49-F238E27FC236}">
              <a16:creationId xmlns:a16="http://schemas.microsoft.com/office/drawing/2014/main" id="{69550D61-1EA7-411C-B9DF-78F267D220D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732" name="Text Box 18">
          <a:extLst>
            <a:ext uri="{FF2B5EF4-FFF2-40B4-BE49-F238E27FC236}">
              <a16:creationId xmlns:a16="http://schemas.microsoft.com/office/drawing/2014/main" id="{8DB8388F-22EA-4E5D-88A8-EFFE9DE302F0}"/>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733" name="Text Box 19">
          <a:extLst>
            <a:ext uri="{FF2B5EF4-FFF2-40B4-BE49-F238E27FC236}">
              <a16:creationId xmlns:a16="http://schemas.microsoft.com/office/drawing/2014/main" id="{0C434696-9A3F-4DEB-9799-72B8840730E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3734" name="Text Box 16">
          <a:extLst>
            <a:ext uri="{FF2B5EF4-FFF2-40B4-BE49-F238E27FC236}">
              <a16:creationId xmlns:a16="http://schemas.microsoft.com/office/drawing/2014/main" id="{A22BDA34-3F6E-440B-90E4-25D063767A9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3735" name="Text Box 17">
          <a:extLst>
            <a:ext uri="{FF2B5EF4-FFF2-40B4-BE49-F238E27FC236}">
              <a16:creationId xmlns:a16="http://schemas.microsoft.com/office/drawing/2014/main" id="{1F84EA10-840F-418A-9FEE-D47F9F075519}"/>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3736" name="Text Box 18">
          <a:extLst>
            <a:ext uri="{FF2B5EF4-FFF2-40B4-BE49-F238E27FC236}">
              <a16:creationId xmlns:a16="http://schemas.microsoft.com/office/drawing/2014/main" id="{B8E1D8A3-6BFD-4391-BF67-818E588B14BA}"/>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3737" name="Text Box 19">
          <a:extLst>
            <a:ext uri="{FF2B5EF4-FFF2-40B4-BE49-F238E27FC236}">
              <a16:creationId xmlns:a16="http://schemas.microsoft.com/office/drawing/2014/main" id="{D01FB201-052C-4FD5-8AE2-E5FD08EC0005}"/>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86</xdr:row>
      <xdr:rowOff>0</xdr:rowOff>
    </xdr:from>
    <xdr:ext cx="95250" cy="171450"/>
    <xdr:sp macro="" textlink="">
      <xdr:nvSpPr>
        <xdr:cNvPr id="3738" name="Text Box 16">
          <a:extLst>
            <a:ext uri="{FF2B5EF4-FFF2-40B4-BE49-F238E27FC236}">
              <a16:creationId xmlns:a16="http://schemas.microsoft.com/office/drawing/2014/main" id="{265D99A6-BFCF-4A93-8CB4-7944B1816E2B}"/>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86</xdr:row>
      <xdr:rowOff>0</xdr:rowOff>
    </xdr:from>
    <xdr:ext cx="95250" cy="171450"/>
    <xdr:sp macro="" textlink="">
      <xdr:nvSpPr>
        <xdr:cNvPr id="3739" name="Text Box 17">
          <a:extLst>
            <a:ext uri="{FF2B5EF4-FFF2-40B4-BE49-F238E27FC236}">
              <a16:creationId xmlns:a16="http://schemas.microsoft.com/office/drawing/2014/main" id="{B15A1F41-6AB8-4067-9497-030003C6247C}"/>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86</xdr:row>
      <xdr:rowOff>0</xdr:rowOff>
    </xdr:from>
    <xdr:ext cx="95250" cy="171450"/>
    <xdr:sp macro="" textlink="">
      <xdr:nvSpPr>
        <xdr:cNvPr id="3740" name="Text Box 18">
          <a:extLst>
            <a:ext uri="{FF2B5EF4-FFF2-40B4-BE49-F238E27FC236}">
              <a16:creationId xmlns:a16="http://schemas.microsoft.com/office/drawing/2014/main" id="{8DCF6B47-9063-49F7-8D08-6289CE85C5D9}"/>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86</xdr:row>
      <xdr:rowOff>0</xdr:rowOff>
    </xdr:from>
    <xdr:ext cx="95250" cy="171450"/>
    <xdr:sp macro="" textlink="">
      <xdr:nvSpPr>
        <xdr:cNvPr id="3741" name="Text Box 19">
          <a:extLst>
            <a:ext uri="{FF2B5EF4-FFF2-40B4-BE49-F238E27FC236}">
              <a16:creationId xmlns:a16="http://schemas.microsoft.com/office/drawing/2014/main" id="{D56AD81F-C60A-4021-8E19-64DBB11EFB27}"/>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84</xdr:row>
      <xdr:rowOff>504825</xdr:rowOff>
    </xdr:from>
    <xdr:ext cx="95250" cy="444014"/>
    <xdr:sp macro="" textlink="">
      <xdr:nvSpPr>
        <xdr:cNvPr id="3742" name="Text Box 15">
          <a:extLst>
            <a:ext uri="{FF2B5EF4-FFF2-40B4-BE49-F238E27FC236}">
              <a16:creationId xmlns:a16="http://schemas.microsoft.com/office/drawing/2014/main" id="{4F36566C-4187-443F-B7AB-E173F23EB95D}"/>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743" name="Text Box 16">
          <a:extLst>
            <a:ext uri="{FF2B5EF4-FFF2-40B4-BE49-F238E27FC236}">
              <a16:creationId xmlns:a16="http://schemas.microsoft.com/office/drawing/2014/main" id="{D833DD0D-FEA3-42F0-83F0-9109B008852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744" name="Text Box 17">
          <a:extLst>
            <a:ext uri="{FF2B5EF4-FFF2-40B4-BE49-F238E27FC236}">
              <a16:creationId xmlns:a16="http://schemas.microsoft.com/office/drawing/2014/main" id="{67744001-7527-4F17-BA75-AB40F1836F22}"/>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745" name="Text Box 18">
          <a:extLst>
            <a:ext uri="{FF2B5EF4-FFF2-40B4-BE49-F238E27FC236}">
              <a16:creationId xmlns:a16="http://schemas.microsoft.com/office/drawing/2014/main" id="{A1650CAC-DC79-4E87-A002-D56655B1BC16}"/>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746" name="Text Box 19">
          <a:extLst>
            <a:ext uri="{FF2B5EF4-FFF2-40B4-BE49-F238E27FC236}">
              <a16:creationId xmlns:a16="http://schemas.microsoft.com/office/drawing/2014/main" id="{A725CA0F-2B70-4265-A0E1-54BFAA26B9D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3747" name="Text Box 16">
          <a:extLst>
            <a:ext uri="{FF2B5EF4-FFF2-40B4-BE49-F238E27FC236}">
              <a16:creationId xmlns:a16="http://schemas.microsoft.com/office/drawing/2014/main" id="{B5E5C817-8A9C-41A4-A60D-B77072DE5D12}"/>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3748" name="Text Box 17">
          <a:extLst>
            <a:ext uri="{FF2B5EF4-FFF2-40B4-BE49-F238E27FC236}">
              <a16:creationId xmlns:a16="http://schemas.microsoft.com/office/drawing/2014/main" id="{0D45CA74-1212-419D-B738-C624A35674E2}"/>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3749" name="Text Box 18">
          <a:extLst>
            <a:ext uri="{FF2B5EF4-FFF2-40B4-BE49-F238E27FC236}">
              <a16:creationId xmlns:a16="http://schemas.microsoft.com/office/drawing/2014/main" id="{7EE702C0-3CC8-43FE-8301-960D3839D41A}"/>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3750" name="Text Box 16">
          <a:extLst>
            <a:ext uri="{FF2B5EF4-FFF2-40B4-BE49-F238E27FC236}">
              <a16:creationId xmlns:a16="http://schemas.microsoft.com/office/drawing/2014/main" id="{93C19F45-1C6F-425F-8E06-4AA54D46A57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3751" name="Text Box 17">
          <a:extLst>
            <a:ext uri="{FF2B5EF4-FFF2-40B4-BE49-F238E27FC236}">
              <a16:creationId xmlns:a16="http://schemas.microsoft.com/office/drawing/2014/main" id="{1160C1CA-9EFA-413F-A8E4-4A5A2689B53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3752" name="Text Box 18">
          <a:extLst>
            <a:ext uri="{FF2B5EF4-FFF2-40B4-BE49-F238E27FC236}">
              <a16:creationId xmlns:a16="http://schemas.microsoft.com/office/drawing/2014/main" id="{34005C5B-3F19-4156-A8BD-8055A8DA10E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3753" name="Text Box 19">
          <a:extLst>
            <a:ext uri="{FF2B5EF4-FFF2-40B4-BE49-F238E27FC236}">
              <a16:creationId xmlns:a16="http://schemas.microsoft.com/office/drawing/2014/main" id="{C642A2DB-FD43-4A73-8434-A6AAF276A00B}"/>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3754" name="Text Box 16">
          <a:extLst>
            <a:ext uri="{FF2B5EF4-FFF2-40B4-BE49-F238E27FC236}">
              <a16:creationId xmlns:a16="http://schemas.microsoft.com/office/drawing/2014/main" id="{99FC64AE-AD5C-438F-9F3F-546E3CE47F3C}"/>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3755" name="Text Box 17">
          <a:extLst>
            <a:ext uri="{FF2B5EF4-FFF2-40B4-BE49-F238E27FC236}">
              <a16:creationId xmlns:a16="http://schemas.microsoft.com/office/drawing/2014/main" id="{8B74DE42-432E-4987-8DD4-02F4854B4BBC}"/>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3756" name="Text Box 18">
          <a:extLst>
            <a:ext uri="{FF2B5EF4-FFF2-40B4-BE49-F238E27FC236}">
              <a16:creationId xmlns:a16="http://schemas.microsoft.com/office/drawing/2014/main" id="{530CA720-1AA8-412D-9216-2277E739DD27}"/>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3757" name="Text Box 19">
          <a:extLst>
            <a:ext uri="{FF2B5EF4-FFF2-40B4-BE49-F238E27FC236}">
              <a16:creationId xmlns:a16="http://schemas.microsoft.com/office/drawing/2014/main" id="{39E6B6D9-60DC-4FB5-AEB3-2F1EBC18EA54}"/>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504825</xdr:rowOff>
    </xdr:from>
    <xdr:ext cx="95250" cy="456743"/>
    <xdr:sp macro="" textlink="">
      <xdr:nvSpPr>
        <xdr:cNvPr id="3758" name="Text Box 15">
          <a:extLst>
            <a:ext uri="{FF2B5EF4-FFF2-40B4-BE49-F238E27FC236}">
              <a16:creationId xmlns:a16="http://schemas.microsoft.com/office/drawing/2014/main" id="{A9D5D5C8-93BE-4C5A-90CF-D455E6F54168}"/>
            </a:ext>
          </a:extLst>
        </xdr:cNvPr>
        <xdr:cNvSpPr txBox="1">
          <a:spLocks noChangeArrowheads="1"/>
        </xdr:cNvSpPr>
      </xdr:nvSpPr>
      <xdr:spPr bwMode="auto">
        <a:xfrm>
          <a:off x="4664364" y="5994111"/>
          <a:ext cx="95250" cy="456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504825</xdr:rowOff>
    </xdr:from>
    <xdr:ext cx="95250" cy="442269"/>
    <xdr:sp macro="" textlink="">
      <xdr:nvSpPr>
        <xdr:cNvPr id="3759" name="Text Box 15">
          <a:extLst>
            <a:ext uri="{FF2B5EF4-FFF2-40B4-BE49-F238E27FC236}">
              <a16:creationId xmlns:a16="http://schemas.microsoft.com/office/drawing/2014/main" id="{2861185A-1FBC-44AB-B9A8-01E3A79B1CAE}"/>
            </a:ext>
          </a:extLst>
        </xdr:cNvPr>
        <xdr:cNvSpPr txBox="1">
          <a:spLocks noChangeArrowheads="1"/>
        </xdr:cNvSpPr>
      </xdr:nvSpPr>
      <xdr:spPr bwMode="auto">
        <a:xfrm>
          <a:off x="12540961"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82</xdr:row>
      <xdr:rowOff>504825</xdr:rowOff>
    </xdr:from>
    <xdr:ext cx="95250" cy="442269"/>
    <xdr:sp macro="" textlink="">
      <xdr:nvSpPr>
        <xdr:cNvPr id="3760" name="Text Box 15">
          <a:extLst>
            <a:ext uri="{FF2B5EF4-FFF2-40B4-BE49-F238E27FC236}">
              <a16:creationId xmlns:a16="http://schemas.microsoft.com/office/drawing/2014/main" id="{ECB3B6C8-2B2E-40FD-8342-3D0834B331B3}"/>
            </a:ext>
          </a:extLst>
        </xdr:cNvPr>
        <xdr:cNvSpPr txBox="1">
          <a:spLocks noChangeArrowheads="1"/>
        </xdr:cNvSpPr>
      </xdr:nvSpPr>
      <xdr:spPr bwMode="auto">
        <a:xfrm>
          <a:off x="21832455" y="59941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504825</xdr:rowOff>
    </xdr:from>
    <xdr:ext cx="95250" cy="213632"/>
    <xdr:sp macro="" textlink="">
      <xdr:nvSpPr>
        <xdr:cNvPr id="3761" name="Text Box 15">
          <a:extLst>
            <a:ext uri="{FF2B5EF4-FFF2-40B4-BE49-F238E27FC236}">
              <a16:creationId xmlns:a16="http://schemas.microsoft.com/office/drawing/2014/main" id="{1C98A625-E21F-4022-BC1D-0EB0C947919C}"/>
            </a:ext>
          </a:extLst>
        </xdr:cNvPr>
        <xdr:cNvSpPr txBox="1">
          <a:spLocks noChangeArrowheads="1"/>
        </xdr:cNvSpPr>
      </xdr:nvSpPr>
      <xdr:spPr bwMode="auto">
        <a:xfrm>
          <a:off x="4664364"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82</xdr:row>
      <xdr:rowOff>504825</xdr:rowOff>
    </xdr:from>
    <xdr:ext cx="95250" cy="444331"/>
    <xdr:sp macro="" textlink="">
      <xdr:nvSpPr>
        <xdr:cNvPr id="3762" name="Text Box 15">
          <a:extLst>
            <a:ext uri="{FF2B5EF4-FFF2-40B4-BE49-F238E27FC236}">
              <a16:creationId xmlns:a16="http://schemas.microsoft.com/office/drawing/2014/main" id="{02CDC77C-260E-4B45-8113-F1E9C6C44E9D}"/>
            </a:ext>
          </a:extLst>
        </xdr:cNvPr>
        <xdr:cNvSpPr txBox="1">
          <a:spLocks noChangeArrowheads="1"/>
        </xdr:cNvSpPr>
      </xdr:nvSpPr>
      <xdr:spPr bwMode="auto">
        <a:xfrm>
          <a:off x="4664364" y="5994111"/>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82</xdr:row>
      <xdr:rowOff>504825</xdr:rowOff>
    </xdr:from>
    <xdr:ext cx="95250" cy="213632"/>
    <xdr:sp macro="" textlink="">
      <xdr:nvSpPr>
        <xdr:cNvPr id="3763" name="Text Box 15">
          <a:extLst>
            <a:ext uri="{FF2B5EF4-FFF2-40B4-BE49-F238E27FC236}">
              <a16:creationId xmlns:a16="http://schemas.microsoft.com/office/drawing/2014/main" id="{593A48F9-93B5-4A1F-82B8-BF9F25E2A601}"/>
            </a:ext>
          </a:extLst>
        </xdr:cNvPr>
        <xdr:cNvSpPr txBox="1">
          <a:spLocks noChangeArrowheads="1"/>
        </xdr:cNvSpPr>
      </xdr:nvSpPr>
      <xdr:spPr bwMode="auto">
        <a:xfrm>
          <a:off x="12540961" y="59941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764" name="Text Box 16">
          <a:extLst>
            <a:ext uri="{FF2B5EF4-FFF2-40B4-BE49-F238E27FC236}">
              <a16:creationId xmlns:a16="http://schemas.microsoft.com/office/drawing/2014/main" id="{E01AF9D4-2C4B-4B41-A1FC-F99C74C6CB17}"/>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765" name="Text Box 17">
          <a:extLst>
            <a:ext uri="{FF2B5EF4-FFF2-40B4-BE49-F238E27FC236}">
              <a16:creationId xmlns:a16="http://schemas.microsoft.com/office/drawing/2014/main" id="{EEC659CA-76C2-4C2D-BFB6-997A0D27577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766" name="Text Box 18">
          <a:extLst>
            <a:ext uri="{FF2B5EF4-FFF2-40B4-BE49-F238E27FC236}">
              <a16:creationId xmlns:a16="http://schemas.microsoft.com/office/drawing/2014/main" id="{3320AF65-338A-41FA-8993-9AE0E324454F}"/>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767" name="Text Box 19">
          <a:extLst>
            <a:ext uri="{FF2B5EF4-FFF2-40B4-BE49-F238E27FC236}">
              <a16:creationId xmlns:a16="http://schemas.microsoft.com/office/drawing/2014/main" id="{C3870FD4-45D9-42C9-A41B-06C3DDD48E2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3768" name="Text Box 16">
          <a:extLst>
            <a:ext uri="{FF2B5EF4-FFF2-40B4-BE49-F238E27FC236}">
              <a16:creationId xmlns:a16="http://schemas.microsoft.com/office/drawing/2014/main" id="{3722E533-F250-4516-84D6-FC91100B270B}"/>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3769" name="Text Box 17">
          <a:extLst>
            <a:ext uri="{FF2B5EF4-FFF2-40B4-BE49-F238E27FC236}">
              <a16:creationId xmlns:a16="http://schemas.microsoft.com/office/drawing/2014/main" id="{CBAB7CFF-6180-488D-A181-8F88E404DD29}"/>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3770" name="Text Box 18">
          <a:extLst>
            <a:ext uri="{FF2B5EF4-FFF2-40B4-BE49-F238E27FC236}">
              <a16:creationId xmlns:a16="http://schemas.microsoft.com/office/drawing/2014/main" id="{EBEA9E7C-8905-4641-9B74-6DD69CB67543}"/>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3771" name="Text Box 19">
          <a:extLst>
            <a:ext uri="{FF2B5EF4-FFF2-40B4-BE49-F238E27FC236}">
              <a16:creationId xmlns:a16="http://schemas.microsoft.com/office/drawing/2014/main" id="{5294F032-24A4-4D82-A609-56432255A7C1}"/>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86</xdr:row>
      <xdr:rowOff>0</xdr:rowOff>
    </xdr:from>
    <xdr:ext cx="95250" cy="171450"/>
    <xdr:sp macro="" textlink="">
      <xdr:nvSpPr>
        <xdr:cNvPr id="3772" name="Text Box 16">
          <a:extLst>
            <a:ext uri="{FF2B5EF4-FFF2-40B4-BE49-F238E27FC236}">
              <a16:creationId xmlns:a16="http://schemas.microsoft.com/office/drawing/2014/main" id="{A7BB5F96-447D-4D49-BDA7-197D9DBFC6E6}"/>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86</xdr:row>
      <xdr:rowOff>0</xdr:rowOff>
    </xdr:from>
    <xdr:ext cx="95250" cy="171450"/>
    <xdr:sp macro="" textlink="">
      <xdr:nvSpPr>
        <xdr:cNvPr id="3773" name="Text Box 17">
          <a:extLst>
            <a:ext uri="{FF2B5EF4-FFF2-40B4-BE49-F238E27FC236}">
              <a16:creationId xmlns:a16="http://schemas.microsoft.com/office/drawing/2014/main" id="{EC91B274-6C0D-489E-BA4E-4C3F70D8A6A7}"/>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86</xdr:row>
      <xdr:rowOff>0</xdr:rowOff>
    </xdr:from>
    <xdr:ext cx="95250" cy="171450"/>
    <xdr:sp macro="" textlink="">
      <xdr:nvSpPr>
        <xdr:cNvPr id="3774" name="Text Box 18">
          <a:extLst>
            <a:ext uri="{FF2B5EF4-FFF2-40B4-BE49-F238E27FC236}">
              <a16:creationId xmlns:a16="http://schemas.microsoft.com/office/drawing/2014/main" id="{41176413-8CDA-4166-9228-F4D59FF23B96}"/>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86</xdr:row>
      <xdr:rowOff>0</xdr:rowOff>
    </xdr:from>
    <xdr:ext cx="95250" cy="171450"/>
    <xdr:sp macro="" textlink="">
      <xdr:nvSpPr>
        <xdr:cNvPr id="3775" name="Text Box 19">
          <a:extLst>
            <a:ext uri="{FF2B5EF4-FFF2-40B4-BE49-F238E27FC236}">
              <a16:creationId xmlns:a16="http://schemas.microsoft.com/office/drawing/2014/main" id="{06CA03BF-BB0A-4684-A07E-AF09C3BEF8FE}"/>
            </a:ext>
          </a:extLst>
        </xdr:cNvPr>
        <xdr:cNvSpPr txBox="1">
          <a:spLocks noChangeArrowheads="1"/>
        </xdr:cNvSpPr>
      </xdr:nvSpPr>
      <xdr:spPr bwMode="auto">
        <a:xfrm>
          <a:off x="21832455"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84</xdr:row>
      <xdr:rowOff>504825</xdr:rowOff>
    </xdr:from>
    <xdr:ext cx="95250" cy="444014"/>
    <xdr:sp macro="" textlink="">
      <xdr:nvSpPr>
        <xdr:cNvPr id="3776" name="Text Box 15">
          <a:extLst>
            <a:ext uri="{FF2B5EF4-FFF2-40B4-BE49-F238E27FC236}">
              <a16:creationId xmlns:a16="http://schemas.microsoft.com/office/drawing/2014/main" id="{7FFBBB66-BAF8-422A-8E61-4F19BCFFA129}"/>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777" name="Text Box 16">
          <a:extLst>
            <a:ext uri="{FF2B5EF4-FFF2-40B4-BE49-F238E27FC236}">
              <a16:creationId xmlns:a16="http://schemas.microsoft.com/office/drawing/2014/main" id="{1E73957B-E2E5-446A-B089-CF466060088C}"/>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778" name="Text Box 17">
          <a:extLst>
            <a:ext uri="{FF2B5EF4-FFF2-40B4-BE49-F238E27FC236}">
              <a16:creationId xmlns:a16="http://schemas.microsoft.com/office/drawing/2014/main" id="{FCA26FF5-B0E0-480E-9A95-31811FA182F8}"/>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779" name="Text Box 18">
          <a:extLst>
            <a:ext uri="{FF2B5EF4-FFF2-40B4-BE49-F238E27FC236}">
              <a16:creationId xmlns:a16="http://schemas.microsoft.com/office/drawing/2014/main" id="{78259F58-9C4A-4AD9-804B-770C2E54617E}"/>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780" name="Text Box 19">
          <a:extLst>
            <a:ext uri="{FF2B5EF4-FFF2-40B4-BE49-F238E27FC236}">
              <a16:creationId xmlns:a16="http://schemas.microsoft.com/office/drawing/2014/main" id="{C6D06A78-2A76-4E1D-AA5E-519BFD9476B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84</xdr:row>
      <xdr:rowOff>504825</xdr:rowOff>
    </xdr:from>
    <xdr:ext cx="95250" cy="442269"/>
    <xdr:sp macro="" textlink="">
      <xdr:nvSpPr>
        <xdr:cNvPr id="3781" name="Text Box 15">
          <a:extLst>
            <a:ext uri="{FF2B5EF4-FFF2-40B4-BE49-F238E27FC236}">
              <a16:creationId xmlns:a16="http://schemas.microsoft.com/office/drawing/2014/main" id="{52F75381-4E04-4048-B198-2D5795813DC3}"/>
            </a:ext>
          </a:extLst>
        </xdr:cNvPr>
        <xdr:cNvSpPr txBox="1">
          <a:spLocks noChangeArrowheads="1"/>
        </xdr:cNvSpPr>
      </xdr:nvSpPr>
      <xdr:spPr bwMode="auto">
        <a:xfrm>
          <a:off x="12540961" y="673302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3782" name="Text Box 16">
          <a:extLst>
            <a:ext uri="{FF2B5EF4-FFF2-40B4-BE49-F238E27FC236}">
              <a16:creationId xmlns:a16="http://schemas.microsoft.com/office/drawing/2014/main" id="{F8AC5C1E-065A-485D-8673-016096579B2E}"/>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3783" name="Text Box 17">
          <a:extLst>
            <a:ext uri="{FF2B5EF4-FFF2-40B4-BE49-F238E27FC236}">
              <a16:creationId xmlns:a16="http://schemas.microsoft.com/office/drawing/2014/main" id="{A550E9C2-9E1F-48BC-A2D5-9973043CD12F}"/>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3784" name="Text Box 18">
          <a:extLst>
            <a:ext uri="{FF2B5EF4-FFF2-40B4-BE49-F238E27FC236}">
              <a16:creationId xmlns:a16="http://schemas.microsoft.com/office/drawing/2014/main" id="{F6B244EE-88A1-42D6-8AAB-895106763594}"/>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3785" name="Text Box 16">
          <a:extLst>
            <a:ext uri="{FF2B5EF4-FFF2-40B4-BE49-F238E27FC236}">
              <a16:creationId xmlns:a16="http://schemas.microsoft.com/office/drawing/2014/main" id="{BBFF8D6A-5300-42FE-ACD0-301927C834EC}"/>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3786" name="Text Box 17">
          <a:extLst>
            <a:ext uri="{FF2B5EF4-FFF2-40B4-BE49-F238E27FC236}">
              <a16:creationId xmlns:a16="http://schemas.microsoft.com/office/drawing/2014/main" id="{68739D26-33A8-4B51-ADBA-93C4DB85E3C4}"/>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3787" name="Text Box 18">
          <a:extLst>
            <a:ext uri="{FF2B5EF4-FFF2-40B4-BE49-F238E27FC236}">
              <a16:creationId xmlns:a16="http://schemas.microsoft.com/office/drawing/2014/main" id="{F872A707-4C6A-4FDB-BFE9-FD8C626CC5EA}"/>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3788" name="Text Box 19">
          <a:extLst>
            <a:ext uri="{FF2B5EF4-FFF2-40B4-BE49-F238E27FC236}">
              <a16:creationId xmlns:a16="http://schemas.microsoft.com/office/drawing/2014/main" id="{2DECEE72-C8AE-45AB-8F8E-0FC3792567D6}"/>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3789" name="Text Box 16">
          <a:extLst>
            <a:ext uri="{FF2B5EF4-FFF2-40B4-BE49-F238E27FC236}">
              <a16:creationId xmlns:a16="http://schemas.microsoft.com/office/drawing/2014/main" id="{1F00093C-C771-4687-AF53-9A3881110DA8}"/>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3790" name="Text Box 17">
          <a:extLst>
            <a:ext uri="{FF2B5EF4-FFF2-40B4-BE49-F238E27FC236}">
              <a16:creationId xmlns:a16="http://schemas.microsoft.com/office/drawing/2014/main" id="{7308DDED-5898-4FD9-AFED-C1F414E75FE6}"/>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3791" name="Text Box 18">
          <a:extLst>
            <a:ext uri="{FF2B5EF4-FFF2-40B4-BE49-F238E27FC236}">
              <a16:creationId xmlns:a16="http://schemas.microsoft.com/office/drawing/2014/main" id="{AC1AA303-C204-4BDA-B822-66BD65921FD9}"/>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86</xdr:row>
      <xdr:rowOff>170392</xdr:rowOff>
    </xdr:from>
    <xdr:ext cx="95250" cy="213632"/>
    <xdr:sp macro="" textlink="">
      <xdr:nvSpPr>
        <xdr:cNvPr id="3792" name="Text Box 15">
          <a:extLst>
            <a:ext uri="{FF2B5EF4-FFF2-40B4-BE49-F238E27FC236}">
              <a16:creationId xmlns:a16="http://schemas.microsoft.com/office/drawing/2014/main" id="{3549BCC9-8FFE-47EF-9CC6-BB683F78ABCB}"/>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793" name="Text Box 16">
          <a:extLst>
            <a:ext uri="{FF2B5EF4-FFF2-40B4-BE49-F238E27FC236}">
              <a16:creationId xmlns:a16="http://schemas.microsoft.com/office/drawing/2014/main" id="{D6F17A71-D30B-4578-B3C3-DE2BE7C7B29D}"/>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794" name="Text Box 17">
          <a:extLst>
            <a:ext uri="{FF2B5EF4-FFF2-40B4-BE49-F238E27FC236}">
              <a16:creationId xmlns:a16="http://schemas.microsoft.com/office/drawing/2014/main" id="{A2F0D098-961B-430C-811B-47E7D263A7EA}"/>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795" name="Text Box 18">
          <a:extLst>
            <a:ext uri="{FF2B5EF4-FFF2-40B4-BE49-F238E27FC236}">
              <a16:creationId xmlns:a16="http://schemas.microsoft.com/office/drawing/2014/main" id="{E049B4AD-EC7C-4CB3-8784-E6FB1A9658D4}"/>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796" name="Text Box 19">
          <a:extLst>
            <a:ext uri="{FF2B5EF4-FFF2-40B4-BE49-F238E27FC236}">
              <a16:creationId xmlns:a16="http://schemas.microsoft.com/office/drawing/2014/main" id="{E6D50177-E7C7-4DBE-A838-A4902F2A66FC}"/>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3797" name="Text Box 16">
          <a:extLst>
            <a:ext uri="{FF2B5EF4-FFF2-40B4-BE49-F238E27FC236}">
              <a16:creationId xmlns:a16="http://schemas.microsoft.com/office/drawing/2014/main" id="{A2C9ACC9-0A0C-4417-BC18-C5E7E0842CF4}"/>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3798" name="Text Box 17">
          <a:extLst>
            <a:ext uri="{FF2B5EF4-FFF2-40B4-BE49-F238E27FC236}">
              <a16:creationId xmlns:a16="http://schemas.microsoft.com/office/drawing/2014/main" id="{E3BFDFFA-6264-4C85-9476-F4AFD420FD07}"/>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3799" name="Text Box 18">
          <a:extLst>
            <a:ext uri="{FF2B5EF4-FFF2-40B4-BE49-F238E27FC236}">
              <a16:creationId xmlns:a16="http://schemas.microsoft.com/office/drawing/2014/main" id="{BFE4E159-4676-4786-9F94-1B8417C81DD2}"/>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3800" name="Text Box 19">
          <a:extLst>
            <a:ext uri="{FF2B5EF4-FFF2-40B4-BE49-F238E27FC236}">
              <a16:creationId xmlns:a16="http://schemas.microsoft.com/office/drawing/2014/main" id="{BCB14EA3-6CE8-4E7D-A179-3736D48D4316}"/>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83</xdr:row>
      <xdr:rowOff>0</xdr:rowOff>
    </xdr:from>
    <xdr:ext cx="95250" cy="171450"/>
    <xdr:sp macro="" textlink="">
      <xdr:nvSpPr>
        <xdr:cNvPr id="3801" name="Text Box 16">
          <a:extLst>
            <a:ext uri="{FF2B5EF4-FFF2-40B4-BE49-F238E27FC236}">
              <a16:creationId xmlns:a16="http://schemas.microsoft.com/office/drawing/2014/main" id="{6DCB4C46-3F17-4780-BCFA-E3D6E8B7CCBC}"/>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83</xdr:row>
      <xdr:rowOff>0</xdr:rowOff>
    </xdr:from>
    <xdr:ext cx="95250" cy="171450"/>
    <xdr:sp macro="" textlink="">
      <xdr:nvSpPr>
        <xdr:cNvPr id="3802" name="Text Box 17">
          <a:extLst>
            <a:ext uri="{FF2B5EF4-FFF2-40B4-BE49-F238E27FC236}">
              <a16:creationId xmlns:a16="http://schemas.microsoft.com/office/drawing/2014/main" id="{08A9AB6C-10ED-4278-AF84-DC69BBDB339C}"/>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83</xdr:row>
      <xdr:rowOff>0</xdr:rowOff>
    </xdr:from>
    <xdr:ext cx="95250" cy="171450"/>
    <xdr:sp macro="" textlink="">
      <xdr:nvSpPr>
        <xdr:cNvPr id="3803" name="Text Box 18">
          <a:extLst>
            <a:ext uri="{FF2B5EF4-FFF2-40B4-BE49-F238E27FC236}">
              <a16:creationId xmlns:a16="http://schemas.microsoft.com/office/drawing/2014/main" id="{EAFA30A2-2B1D-45ED-8A61-EFC8D97643FC}"/>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83</xdr:row>
      <xdr:rowOff>0</xdr:rowOff>
    </xdr:from>
    <xdr:ext cx="95250" cy="171450"/>
    <xdr:sp macro="" textlink="">
      <xdr:nvSpPr>
        <xdr:cNvPr id="3804" name="Text Box 19">
          <a:extLst>
            <a:ext uri="{FF2B5EF4-FFF2-40B4-BE49-F238E27FC236}">
              <a16:creationId xmlns:a16="http://schemas.microsoft.com/office/drawing/2014/main" id="{CB703499-B227-4871-8968-E684AAD142B8}"/>
            </a:ext>
          </a:extLst>
        </xdr:cNvPr>
        <xdr:cNvSpPr txBox="1">
          <a:spLocks noChangeArrowheads="1"/>
        </xdr:cNvSpPr>
      </xdr:nvSpPr>
      <xdr:spPr bwMode="auto">
        <a:xfrm>
          <a:off x="21832455" y="599209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84</xdr:row>
      <xdr:rowOff>504825</xdr:rowOff>
    </xdr:from>
    <xdr:ext cx="95250" cy="444014"/>
    <xdr:sp macro="" textlink="">
      <xdr:nvSpPr>
        <xdr:cNvPr id="3805" name="Text Box 15">
          <a:extLst>
            <a:ext uri="{FF2B5EF4-FFF2-40B4-BE49-F238E27FC236}">
              <a16:creationId xmlns:a16="http://schemas.microsoft.com/office/drawing/2014/main" id="{2823DF4A-0DD5-4DA0-AABB-0964EA6F8018}"/>
            </a:ext>
          </a:extLst>
        </xdr:cNvPr>
        <xdr:cNvSpPr txBox="1">
          <a:spLocks noChangeArrowheads="1"/>
        </xdr:cNvSpPr>
      </xdr:nvSpPr>
      <xdr:spPr bwMode="auto">
        <a:xfrm>
          <a:off x="4664364" y="673302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806" name="Text Box 16">
          <a:extLst>
            <a:ext uri="{FF2B5EF4-FFF2-40B4-BE49-F238E27FC236}">
              <a16:creationId xmlns:a16="http://schemas.microsoft.com/office/drawing/2014/main" id="{EAE61991-5957-4D9E-8D8D-733294BDD4DA}"/>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807" name="Text Box 17">
          <a:extLst>
            <a:ext uri="{FF2B5EF4-FFF2-40B4-BE49-F238E27FC236}">
              <a16:creationId xmlns:a16="http://schemas.microsoft.com/office/drawing/2014/main" id="{8B69381A-55B5-46EC-AC03-C634FD1D9119}"/>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808" name="Text Box 18">
          <a:extLst>
            <a:ext uri="{FF2B5EF4-FFF2-40B4-BE49-F238E27FC236}">
              <a16:creationId xmlns:a16="http://schemas.microsoft.com/office/drawing/2014/main" id="{066237A3-89D9-4AA0-BC20-0B95FE355025}"/>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86</xdr:row>
      <xdr:rowOff>0</xdr:rowOff>
    </xdr:from>
    <xdr:ext cx="95250" cy="171450"/>
    <xdr:sp macro="" textlink="">
      <xdr:nvSpPr>
        <xdr:cNvPr id="3809" name="Text Box 19">
          <a:extLst>
            <a:ext uri="{FF2B5EF4-FFF2-40B4-BE49-F238E27FC236}">
              <a16:creationId xmlns:a16="http://schemas.microsoft.com/office/drawing/2014/main" id="{B887559E-D83B-4CF2-8136-81FF751F71CC}"/>
            </a:ext>
          </a:extLst>
        </xdr:cNvPr>
        <xdr:cNvSpPr txBox="1">
          <a:spLocks noChangeArrowheads="1"/>
        </xdr:cNvSpPr>
      </xdr:nvSpPr>
      <xdr:spPr bwMode="auto">
        <a:xfrm>
          <a:off x="4664364"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3810" name="Text Box 16">
          <a:extLst>
            <a:ext uri="{FF2B5EF4-FFF2-40B4-BE49-F238E27FC236}">
              <a16:creationId xmlns:a16="http://schemas.microsoft.com/office/drawing/2014/main" id="{E2E37512-0824-4BF2-9EFC-BD52CA888519}"/>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1152525</xdr:colOff>
      <xdr:row>86</xdr:row>
      <xdr:rowOff>0</xdr:rowOff>
    </xdr:from>
    <xdr:ext cx="95250" cy="171450"/>
    <xdr:sp macro="" textlink="">
      <xdr:nvSpPr>
        <xdr:cNvPr id="3811" name="Text Box 17">
          <a:extLst>
            <a:ext uri="{FF2B5EF4-FFF2-40B4-BE49-F238E27FC236}">
              <a16:creationId xmlns:a16="http://schemas.microsoft.com/office/drawing/2014/main" id="{57425478-42F9-440A-A1DA-B85AFB845B71}"/>
            </a:ext>
          </a:extLst>
        </xdr:cNvPr>
        <xdr:cNvSpPr txBox="1">
          <a:spLocks noChangeArrowheads="1"/>
        </xdr:cNvSpPr>
      </xdr:nvSpPr>
      <xdr:spPr bwMode="auto">
        <a:xfrm>
          <a:off x="12540961"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1020762</xdr:colOff>
      <xdr:row>86</xdr:row>
      <xdr:rowOff>15875</xdr:rowOff>
    </xdr:from>
    <xdr:ext cx="95250" cy="171450"/>
    <xdr:sp macro="" textlink="">
      <xdr:nvSpPr>
        <xdr:cNvPr id="3812" name="Text Box 18">
          <a:extLst>
            <a:ext uri="{FF2B5EF4-FFF2-40B4-BE49-F238E27FC236}">
              <a16:creationId xmlns:a16="http://schemas.microsoft.com/office/drawing/2014/main" id="{E9E60201-4F0B-40FA-A3F5-F4D96D018224}"/>
            </a:ext>
          </a:extLst>
        </xdr:cNvPr>
        <xdr:cNvSpPr txBox="1">
          <a:spLocks noChangeArrowheads="1"/>
        </xdr:cNvSpPr>
      </xdr:nvSpPr>
      <xdr:spPr bwMode="auto">
        <a:xfrm>
          <a:off x="12485398" y="711633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3813" name="Text Box 16">
          <a:extLst>
            <a:ext uri="{FF2B5EF4-FFF2-40B4-BE49-F238E27FC236}">
              <a16:creationId xmlns:a16="http://schemas.microsoft.com/office/drawing/2014/main" id="{CCFB344E-73C9-4CC8-8583-471E4498D07D}"/>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3814" name="Text Box 17">
          <a:extLst>
            <a:ext uri="{FF2B5EF4-FFF2-40B4-BE49-F238E27FC236}">
              <a16:creationId xmlns:a16="http://schemas.microsoft.com/office/drawing/2014/main" id="{214E556E-3E70-4FB6-936C-52752D5F9151}"/>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3815" name="Text Box 18">
          <a:extLst>
            <a:ext uri="{FF2B5EF4-FFF2-40B4-BE49-F238E27FC236}">
              <a16:creationId xmlns:a16="http://schemas.microsoft.com/office/drawing/2014/main" id="{D1A43D9E-B8AB-4413-98CC-4BE72A10E372}"/>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3816" name="Text Box 19">
          <a:extLst>
            <a:ext uri="{FF2B5EF4-FFF2-40B4-BE49-F238E27FC236}">
              <a16:creationId xmlns:a16="http://schemas.microsoft.com/office/drawing/2014/main" id="{63C017E5-1433-4A1B-868D-AB7873705A45}"/>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1152525</xdr:colOff>
      <xdr:row>86</xdr:row>
      <xdr:rowOff>0</xdr:rowOff>
    </xdr:from>
    <xdr:ext cx="95250" cy="171450"/>
    <xdr:sp macro="" textlink="">
      <xdr:nvSpPr>
        <xdr:cNvPr id="3817" name="Text Box 16">
          <a:extLst>
            <a:ext uri="{FF2B5EF4-FFF2-40B4-BE49-F238E27FC236}">
              <a16:creationId xmlns:a16="http://schemas.microsoft.com/office/drawing/2014/main" id="{7B821747-DC46-4711-8555-C0F0B9F2EFD0}"/>
            </a:ext>
          </a:extLst>
        </xdr:cNvPr>
        <xdr:cNvSpPr txBox="1">
          <a:spLocks noChangeArrowheads="1"/>
        </xdr:cNvSpPr>
      </xdr:nvSpPr>
      <xdr:spPr bwMode="auto">
        <a:xfrm>
          <a:off x="15388070" y="710045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28575</xdr:colOff>
      <xdr:row>86</xdr:row>
      <xdr:rowOff>170392</xdr:rowOff>
    </xdr:from>
    <xdr:ext cx="95250" cy="213632"/>
    <xdr:sp macro="" textlink="">
      <xdr:nvSpPr>
        <xdr:cNvPr id="3818" name="Text Box 15">
          <a:extLst>
            <a:ext uri="{FF2B5EF4-FFF2-40B4-BE49-F238E27FC236}">
              <a16:creationId xmlns:a16="http://schemas.microsoft.com/office/drawing/2014/main" id="{69FA6F25-B076-4EBA-8D14-F4DD4B05A385}"/>
            </a:ext>
          </a:extLst>
        </xdr:cNvPr>
        <xdr:cNvSpPr txBox="1">
          <a:spLocks noChangeArrowheads="1"/>
        </xdr:cNvSpPr>
      </xdr:nvSpPr>
      <xdr:spPr bwMode="auto">
        <a:xfrm>
          <a:off x="12578484" y="7270847"/>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28</xdr:col>
      <xdr:colOff>207168</xdr:colOff>
      <xdr:row>26</xdr:row>
      <xdr:rowOff>128588</xdr:rowOff>
    </xdr:from>
    <xdr:to>
      <xdr:col>33</xdr:col>
      <xdr:colOff>1475286</xdr:colOff>
      <xdr:row>63</xdr:row>
      <xdr:rowOff>119415</xdr:rowOff>
    </xdr:to>
    <xdr:pic>
      <xdr:nvPicPr>
        <xdr:cNvPr id="2" name="Imagen 1">
          <a:extLst>
            <a:ext uri="{FF2B5EF4-FFF2-40B4-BE49-F238E27FC236}">
              <a16:creationId xmlns:a16="http://schemas.microsoft.com/office/drawing/2014/main" id="{822CD78E-75AE-458C-BE5C-17706B1454BE}"/>
            </a:ext>
          </a:extLst>
        </xdr:cNvPr>
        <xdr:cNvPicPr>
          <a:picLocks noChangeAspect="1"/>
        </xdr:cNvPicPr>
      </xdr:nvPicPr>
      <xdr:blipFill>
        <a:blip xmlns:r="http://schemas.openxmlformats.org/officeDocument/2006/relationships" r:embed="rId1"/>
        <a:stretch>
          <a:fillRect/>
        </a:stretch>
      </xdr:blipFill>
      <xdr:spPr>
        <a:xfrm>
          <a:off x="20431918" y="5360988"/>
          <a:ext cx="7516517" cy="7110992"/>
        </a:xfrm>
        <a:prstGeom prst="rect">
          <a:avLst/>
        </a:prstGeom>
      </xdr:spPr>
    </xdr:pic>
    <xdr:clientData/>
  </xdr:twoCellAnchor>
  <xdr:twoCellAnchor editAs="oneCell">
    <xdr:from>
      <xdr:col>32</xdr:col>
      <xdr:colOff>889000</xdr:colOff>
      <xdr:row>28</xdr:row>
      <xdr:rowOff>0</xdr:rowOff>
    </xdr:from>
    <xdr:to>
      <xdr:col>48</xdr:col>
      <xdr:colOff>238127</xdr:colOff>
      <xdr:row>63</xdr:row>
      <xdr:rowOff>24532</xdr:rowOff>
    </xdr:to>
    <xdr:pic>
      <xdr:nvPicPr>
        <xdr:cNvPr id="3" name="Imagen 2">
          <a:extLst>
            <a:ext uri="{FF2B5EF4-FFF2-40B4-BE49-F238E27FC236}">
              <a16:creationId xmlns:a16="http://schemas.microsoft.com/office/drawing/2014/main" id="{F09F2A0F-F4E8-43D4-9434-CD7060B50D8B}"/>
            </a:ext>
          </a:extLst>
        </xdr:cNvPr>
        <xdr:cNvPicPr>
          <a:picLocks noChangeAspect="1"/>
        </xdr:cNvPicPr>
      </xdr:nvPicPr>
      <xdr:blipFill rotWithShape="1">
        <a:blip xmlns:r="http://schemas.openxmlformats.org/officeDocument/2006/relationships" r:embed="rId2"/>
        <a:srcRect l="6425" t="17904" r="5370" b="16965"/>
        <a:stretch/>
      </xdr:blipFill>
      <xdr:spPr>
        <a:xfrm>
          <a:off x="25768300" y="5549900"/>
          <a:ext cx="16163927" cy="6387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28</xdr:col>
      <xdr:colOff>207168</xdr:colOff>
      <xdr:row>27</xdr:row>
      <xdr:rowOff>128588</xdr:rowOff>
    </xdr:from>
    <xdr:to>
      <xdr:col>33</xdr:col>
      <xdr:colOff>1475285</xdr:colOff>
      <xdr:row>67</xdr:row>
      <xdr:rowOff>83129</xdr:rowOff>
    </xdr:to>
    <xdr:pic>
      <xdr:nvPicPr>
        <xdr:cNvPr id="2" name="Imagen 1">
          <a:extLst>
            <a:ext uri="{FF2B5EF4-FFF2-40B4-BE49-F238E27FC236}">
              <a16:creationId xmlns:a16="http://schemas.microsoft.com/office/drawing/2014/main" id="{F57A9246-BDD7-412A-94A5-2D4514547C5B}"/>
            </a:ext>
          </a:extLst>
        </xdr:cNvPr>
        <xdr:cNvPicPr>
          <a:picLocks noChangeAspect="1"/>
        </xdr:cNvPicPr>
      </xdr:nvPicPr>
      <xdr:blipFill>
        <a:blip xmlns:r="http://schemas.openxmlformats.org/officeDocument/2006/relationships" r:embed="rId1"/>
        <a:stretch>
          <a:fillRect/>
        </a:stretch>
      </xdr:blipFill>
      <xdr:spPr>
        <a:xfrm>
          <a:off x="24089518" y="7062788"/>
          <a:ext cx="7516518" cy="7110992"/>
        </a:xfrm>
        <a:prstGeom prst="rect">
          <a:avLst/>
        </a:prstGeom>
      </xdr:spPr>
    </xdr:pic>
    <xdr:clientData/>
  </xdr:twoCellAnchor>
  <xdr:twoCellAnchor editAs="oneCell">
    <xdr:from>
      <xdr:col>32</xdr:col>
      <xdr:colOff>889000</xdr:colOff>
      <xdr:row>29</xdr:row>
      <xdr:rowOff>0</xdr:rowOff>
    </xdr:from>
    <xdr:to>
      <xdr:col>48</xdr:col>
      <xdr:colOff>238126</xdr:colOff>
      <xdr:row>64</xdr:row>
      <xdr:rowOff>24531</xdr:rowOff>
    </xdr:to>
    <xdr:pic>
      <xdr:nvPicPr>
        <xdr:cNvPr id="3" name="Imagen 2">
          <a:extLst>
            <a:ext uri="{FF2B5EF4-FFF2-40B4-BE49-F238E27FC236}">
              <a16:creationId xmlns:a16="http://schemas.microsoft.com/office/drawing/2014/main" id="{71E73BD4-29BB-4442-BA44-D43A3A24D15E}"/>
            </a:ext>
          </a:extLst>
        </xdr:cNvPr>
        <xdr:cNvPicPr>
          <a:picLocks noChangeAspect="1"/>
        </xdr:cNvPicPr>
      </xdr:nvPicPr>
      <xdr:blipFill rotWithShape="1">
        <a:blip xmlns:r="http://schemas.openxmlformats.org/officeDocument/2006/relationships" r:embed="rId2"/>
        <a:srcRect l="6425" t="17904" r="5370" b="16965"/>
        <a:stretch/>
      </xdr:blipFill>
      <xdr:spPr>
        <a:xfrm>
          <a:off x="29425900" y="7251700"/>
          <a:ext cx="16163927" cy="63872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romulo%20mu&#241;oz/Downloads/MAPA%20DE%20RIESGOS.%20BIENES%20Y%20SERVICIOS%20VI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BENAVIDES%20SALAS/Dropbox/VICTOR%20BENAVIDES/GOBERNACION%202018/PRODUCTOS/F-ES-05%20MAPA%20DE%20RIESGOS%20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CONTROL DE CAMBIOS"/>
      <sheetName val="GLOSARIO DAFP RIESGOS"/>
      <sheetName val="FACTORES CRITICOS DEL RIESGO"/>
      <sheetName val="CONTEXTO E IDENTIFICACIÓN"/>
      <sheetName val="PROBABILIDAD"/>
      <sheetName val="IMPACTO RIESGOS CORRUPCION"/>
      <sheetName val="IMPACTO"/>
      <sheetName val="ANALISIS R. INHERENTE"/>
      <sheetName val="VALORACIÓN DEL CONTROL"/>
      <sheetName val="MAPA DE RIESGOS"/>
      <sheetName val="ANALISIS R. RESIDUAL"/>
      <sheetName val="RIESGO DEL PROCESO"/>
      <sheetName val="LISTAS FORMULAS"/>
    </sheetNames>
    <sheetDataSet>
      <sheetData sheetId="0" refreshError="1"/>
      <sheetData sheetId="1" refreshError="1"/>
      <sheetData sheetId="2" refreshError="1"/>
      <sheetData sheetId="3" refreshError="1"/>
      <sheetData sheetId="4">
        <row r="29">
          <cell r="E29" t="str">
            <v>Externo</v>
          </cell>
        </row>
        <row r="30">
          <cell r="E30" t="str">
            <v>Interno</v>
          </cell>
        </row>
        <row r="31">
          <cell r="E31" t="str">
            <v>Proceso</v>
          </cell>
        </row>
        <row r="32">
          <cell r="E32" t="str">
            <v>Corrupción</v>
          </cell>
        </row>
      </sheetData>
      <sheetData sheetId="5"/>
      <sheetData sheetId="6" refreshError="1"/>
      <sheetData sheetId="7"/>
      <sheetData sheetId="8" refreshError="1"/>
      <sheetData sheetId="9" refreshError="1"/>
      <sheetData sheetId="10"/>
      <sheetData sheetId="11" refreshError="1"/>
      <sheetData sheetId="12" refreshError="1"/>
      <sheetData sheetId="13">
        <row r="3">
          <cell r="C3" t="str">
            <v>Insignificante</v>
          </cell>
          <cell r="F3" t="str">
            <v>Directamente</v>
          </cell>
          <cell r="G3" t="str">
            <v>Directamente</v>
          </cell>
          <cell r="H3" t="str">
            <v>Débil</v>
          </cell>
        </row>
        <row r="4">
          <cell r="C4" t="str">
            <v>Menor</v>
          </cell>
          <cell r="F4" t="str">
            <v>No Disminuye</v>
          </cell>
          <cell r="G4" t="str">
            <v>Indirectamente</v>
          </cell>
          <cell r="H4" t="str">
            <v>Moderado</v>
          </cell>
        </row>
        <row r="5">
          <cell r="C5" t="str">
            <v>Moderado</v>
          </cell>
          <cell r="G5" t="str">
            <v>No Disminuye</v>
          </cell>
          <cell r="H5" t="str">
            <v>Fuerte</v>
          </cell>
        </row>
        <row r="6">
          <cell r="C6" t="str">
            <v>Mayor</v>
          </cell>
        </row>
        <row r="7">
          <cell r="C7" t="str">
            <v>Catastrofico</v>
          </cell>
        </row>
        <row r="14">
          <cell r="F14">
            <v>15</v>
          </cell>
        </row>
        <row r="15">
          <cell r="F1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DE CAMBIOS"/>
      <sheetName val="CONTEXTO E IDENTIFICACIÓN"/>
      <sheetName val="ANALISIS"/>
      <sheetName val="VALORACIÓN DEL RIESGO"/>
      <sheetName val="MAPA DE RIESGOS"/>
      <sheetName val="DEFINICIONES "/>
    </sheetNames>
    <sheetDataSet>
      <sheetData sheetId="0"/>
      <sheetData sheetId="1">
        <row r="6">
          <cell r="C6" t="str">
            <v>Externo</v>
          </cell>
        </row>
        <row r="21">
          <cell r="C21" t="str">
            <v>Corrupción</v>
          </cell>
        </row>
        <row r="22">
          <cell r="C22" t="str">
            <v>Externo</v>
          </cell>
        </row>
        <row r="23">
          <cell r="C23" t="str">
            <v>Interno</v>
          </cell>
        </row>
        <row r="24">
          <cell r="C24" t="str">
            <v>Proceso</v>
          </cell>
        </row>
      </sheetData>
      <sheetData sheetId="2"/>
      <sheetData sheetId="3"/>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28"/>
  <sheetViews>
    <sheetView topLeftCell="A33" zoomScale="90" zoomScaleNormal="90" workbookViewId="0">
      <selection activeCell="B7" sqref="B7:H7"/>
    </sheetView>
  </sheetViews>
  <sheetFormatPr baseColWidth="10" defaultColWidth="11.44140625" defaultRowHeight="14.4" x14ac:dyDescent="0.3"/>
  <cols>
    <col min="1" max="1" width="2.88671875" style="292" customWidth="1"/>
    <col min="2" max="3" width="24.6640625" style="292" customWidth="1"/>
    <col min="4" max="4" width="16" style="292" customWidth="1"/>
    <col min="5" max="5" width="24.6640625" style="292" customWidth="1"/>
    <col min="6" max="6" width="27.6640625" style="292" customWidth="1"/>
    <col min="7" max="8" width="24.6640625" style="292" customWidth="1"/>
    <col min="9" max="16384" width="11.44140625" style="292"/>
  </cols>
  <sheetData>
    <row r="1" spans="2:8" ht="15" thickBot="1" x14ac:dyDescent="0.35"/>
    <row r="2" spans="2:8" ht="18" x14ac:dyDescent="0.3">
      <c r="B2" s="343" t="s">
        <v>183</v>
      </c>
      <c r="C2" s="344"/>
      <c r="D2" s="344"/>
      <c r="E2" s="344"/>
      <c r="F2" s="344"/>
      <c r="G2" s="344"/>
      <c r="H2" s="345"/>
    </row>
    <row r="3" spans="2:8" x14ac:dyDescent="0.3">
      <c r="B3" s="293"/>
      <c r="C3" s="294"/>
      <c r="D3" s="294"/>
      <c r="E3" s="294"/>
      <c r="F3" s="294"/>
      <c r="G3" s="294"/>
      <c r="H3" s="295"/>
    </row>
    <row r="4" spans="2:8" ht="63" customHeight="1" x14ac:dyDescent="0.3">
      <c r="B4" s="346" t="s">
        <v>193</v>
      </c>
      <c r="C4" s="347"/>
      <c r="D4" s="347"/>
      <c r="E4" s="347"/>
      <c r="F4" s="347"/>
      <c r="G4" s="347"/>
      <c r="H4" s="348"/>
    </row>
    <row r="5" spans="2:8" ht="63" customHeight="1" x14ac:dyDescent="0.3">
      <c r="B5" s="349"/>
      <c r="C5" s="350"/>
      <c r="D5" s="350"/>
      <c r="E5" s="350"/>
      <c r="F5" s="350"/>
      <c r="G5" s="350"/>
      <c r="H5" s="351"/>
    </row>
    <row r="6" spans="2:8" x14ac:dyDescent="0.3">
      <c r="B6" s="352" t="s">
        <v>184</v>
      </c>
      <c r="C6" s="353"/>
      <c r="D6" s="353"/>
      <c r="E6" s="353"/>
      <c r="F6" s="353"/>
      <c r="G6" s="353"/>
      <c r="H6" s="354"/>
    </row>
    <row r="7" spans="2:8" ht="95.25" customHeight="1" x14ac:dyDescent="0.3">
      <c r="B7" s="355" t="s">
        <v>194</v>
      </c>
      <c r="C7" s="356"/>
      <c r="D7" s="356"/>
      <c r="E7" s="356"/>
      <c r="F7" s="356"/>
      <c r="G7" s="356"/>
      <c r="H7" s="357"/>
    </row>
    <row r="8" spans="2:8" x14ac:dyDescent="0.3">
      <c r="B8" s="272"/>
      <c r="C8" s="273"/>
      <c r="D8" s="273"/>
      <c r="E8" s="273"/>
      <c r="F8" s="273"/>
      <c r="G8" s="273"/>
      <c r="H8" s="274"/>
    </row>
    <row r="9" spans="2:8" ht="20.399999999999999" customHeight="1" x14ac:dyDescent="0.3">
      <c r="B9" s="362" t="s">
        <v>211</v>
      </c>
      <c r="C9" s="363"/>
      <c r="D9" s="363"/>
      <c r="E9" s="363"/>
      <c r="F9" s="363"/>
      <c r="G9" s="363"/>
      <c r="H9" s="364"/>
    </row>
    <row r="10" spans="2:8" x14ac:dyDescent="0.3">
      <c r="B10" s="278"/>
      <c r="C10" s="279"/>
      <c r="D10" s="279"/>
      <c r="E10" s="279"/>
      <c r="F10" s="279"/>
      <c r="G10" s="279"/>
      <c r="H10" s="280"/>
    </row>
    <row r="11" spans="2:8" ht="20.399999999999999" customHeight="1" x14ac:dyDescent="0.3">
      <c r="B11" s="365" t="s">
        <v>212</v>
      </c>
      <c r="C11" s="366"/>
      <c r="D11" s="366"/>
      <c r="E11" s="366"/>
      <c r="F11" s="366"/>
      <c r="G11" s="366"/>
      <c r="H11" s="367"/>
    </row>
    <row r="12" spans="2:8" s="317" customFormat="1" ht="20.399999999999999" customHeight="1" x14ac:dyDescent="0.3">
      <c r="B12" s="314"/>
      <c r="C12" s="315"/>
      <c r="D12" s="315"/>
      <c r="E12" s="315"/>
      <c r="F12" s="315"/>
      <c r="G12" s="315"/>
      <c r="H12" s="316"/>
    </row>
    <row r="13" spans="2:8" ht="20.399999999999999" customHeight="1" x14ac:dyDescent="0.3">
      <c r="B13" s="352" t="s">
        <v>209</v>
      </c>
      <c r="C13" s="368"/>
      <c r="D13" s="368"/>
      <c r="E13" s="368"/>
      <c r="F13" s="368"/>
      <c r="G13" s="368"/>
      <c r="H13" s="369"/>
    </row>
    <row r="14" spans="2:8" ht="9" customHeight="1" x14ac:dyDescent="0.3">
      <c r="B14" s="352"/>
      <c r="C14" s="368"/>
      <c r="D14" s="368"/>
      <c r="E14" s="368"/>
      <c r="F14" s="368"/>
      <c r="G14" s="368"/>
      <c r="H14" s="369"/>
    </row>
    <row r="15" spans="2:8" x14ac:dyDescent="0.3">
      <c r="B15" s="352" t="s">
        <v>208</v>
      </c>
      <c r="C15" s="368"/>
      <c r="D15" s="368"/>
      <c r="E15" s="368"/>
      <c r="F15" s="368"/>
      <c r="G15" s="368"/>
      <c r="H15" s="369"/>
    </row>
    <row r="16" spans="2:8" x14ac:dyDescent="0.3">
      <c r="B16" s="275"/>
      <c r="C16" s="276"/>
      <c r="D16" s="276"/>
      <c r="E16" s="276"/>
      <c r="F16" s="276"/>
      <c r="G16" s="276"/>
      <c r="H16" s="277"/>
    </row>
    <row r="17" spans="2:8" ht="18.600000000000001" customHeight="1" x14ac:dyDescent="0.3">
      <c r="B17" s="352" t="s">
        <v>210</v>
      </c>
      <c r="C17" s="368"/>
      <c r="D17" s="368"/>
      <c r="E17" s="368"/>
      <c r="F17" s="368"/>
      <c r="G17" s="368"/>
      <c r="H17" s="369"/>
    </row>
    <row r="18" spans="2:8" ht="18.600000000000001" customHeight="1" x14ac:dyDescent="0.3">
      <c r="B18" s="275"/>
      <c r="C18" s="276"/>
      <c r="D18" s="276"/>
      <c r="E18" s="276"/>
      <c r="F18" s="276"/>
      <c r="G18" s="276"/>
      <c r="H18" s="277"/>
    </row>
    <row r="19" spans="2:8" ht="18.600000000000001" customHeight="1" x14ac:dyDescent="0.3">
      <c r="B19" s="352" t="s">
        <v>213</v>
      </c>
      <c r="C19" s="368"/>
      <c r="D19" s="368"/>
      <c r="E19" s="368"/>
      <c r="F19" s="368"/>
      <c r="G19" s="368"/>
      <c r="H19" s="369"/>
    </row>
    <row r="20" spans="2:8" ht="18.600000000000001" customHeight="1" thickBot="1" x14ac:dyDescent="0.35">
      <c r="B20" s="214"/>
      <c r="C20" s="281"/>
      <c r="D20" s="281"/>
      <c r="E20" s="281"/>
      <c r="F20" s="281"/>
      <c r="G20" s="281"/>
      <c r="H20" s="282"/>
    </row>
    <row r="21" spans="2:8" ht="15" thickTop="1" x14ac:dyDescent="0.3">
      <c r="B21" s="296"/>
      <c r="C21" s="384" t="s">
        <v>185</v>
      </c>
      <c r="D21" s="359"/>
      <c r="E21" s="360" t="s">
        <v>186</v>
      </c>
      <c r="F21" s="361"/>
      <c r="G21" s="301"/>
      <c r="H21" s="297"/>
    </row>
    <row r="22" spans="2:8" ht="35.25" customHeight="1" x14ac:dyDescent="0.3">
      <c r="B22" s="296"/>
      <c r="C22" s="370" t="s">
        <v>187</v>
      </c>
      <c r="D22" s="371"/>
      <c r="E22" s="372" t="s">
        <v>188</v>
      </c>
      <c r="F22" s="373"/>
      <c r="G22" s="301"/>
      <c r="H22" s="297"/>
    </row>
    <row r="23" spans="2:8" ht="17.25" customHeight="1" x14ac:dyDescent="0.3">
      <c r="B23" s="296"/>
      <c r="C23" s="370" t="s">
        <v>222</v>
      </c>
      <c r="D23" s="371"/>
      <c r="E23" s="372" t="s">
        <v>189</v>
      </c>
      <c r="F23" s="373"/>
      <c r="G23" s="301"/>
      <c r="H23" s="297"/>
    </row>
    <row r="24" spans="2:8" ht="69.75" customHeight="1" x14ac:dyDescent="0.3">
      <c r="B24" s="296"/>
      <c r="C24" s="370" t="s">
        <v>207</v>
      </c>
      <c r="D24" s="371"/>
      <c r="E24" s="372" t="s">
        <v>236</v>
      </c>
      <c r="F24" s="373"/>
      <c r="G24" s="301"/>
      <c r="H24" s="297"/>
    </row>
    <row r="25" spans="2:8" ht="69.75" customHeight="1" x14ac:dyDescent="0.3">
      <c r="B25" s="296"/>
      <c r="C25" s="370" t="s">
        <v>237</v>
      </c>
      <c r="D25" s="371"/>
      <c r="E25" s="372" t="s">
        <v>238</v>
      </c>
      <c r="F25" s="373"/>
      <c r="G25" s="301"/>
      <c r="H25" s="297"/>
    </row>
    <row r="26" spans="2:8" ht="69.75" customHeight="1" x14ac:dyDescent="0.3">
      <c r="B26" s="296"/>
      <c r="C26" s="370" t="s">
        <v>224</v>
      </c>
      <c r="D26" s="371"/>
      <c r="E26" s="372" t="s">
        <v>190</v>
      </c>
      <c r="F26" s="373"/>
      <c r="G26" s="301"/>
      <c r="H26" s="297"/>
    </row>
    <row r="27" spans="2:8" ht="69.75" customHeight="1" x14ac:dyDescent="0.3">
      <c r="B27" s="296"/>
      <c r="C27" s="374" t="s">
        <v>78</v>
      </c>
      <c r="D27" s="375"/>
      <c r="E27" s="376" t="s">
        <v>235</v>
      </c>
      <c r="F27" s="377"/>
      <c r="G27" s="301"/>
      <c r="H27" s="297"/>
    </row>
    <row r="28" spans="2:8" ht="69.75" customHeight="1" x14ac:dyDescent="0.3">
      <c r="B28" s="296"/>
      <c r="C28" s="374" t="s">
        <v>225</v>
      </c>
      <c r="D28" s="375"/>
      <c r="E28" s="376" t="s">
        <v>226</v>
      </c>
      <c r="F28" s="377"/>
      <c r="G28" s="301"/>
      <c r="H28" s="297"/>
    </row>
    <row r="29" spans="2:8" ht="69.75" customHeight="1" x14ac:dyDescent="0.3">
      <c r="B29" s="296"/>
      <c r="C29" s="374" t="s">
        <v>227</v>
      </c>
      <c r="D29" s="375"/>
      <c r="E29" s="376" t="s">
        <v>228</v>
      </c>
      <c r="F29" s="377"/>
      <c r="G29" s="301"/>
      <c r="H29" s="297"/>
    </row>
    <row r="30" spans="2:8" ht="69.75" customHeight="1" x14ac:dyDescent="0.3">
      <c r="B30" s="296"/>
      <c r="C30" s="374" t="s">
        <v>50</v>
      </c>
      <c r="D30" s="375"/>
      <c r="E30" s="376" t="s">
        <v>229</v>
      </c>
      <c r="F30" s="377"/>
      <c r="G30" s="301"/>
      <c r="H30" s="297"/>
    </row>
    <row r="31" spans="2:8" ht="69.75" customHeight="1" x14ac:dyDescent="0.3">
      <c r="B31" s="296"/>
      <c r="C31" s="374" t="s">
        <v>230</v>
      </c>
      <c r="D31" s="375"/>
      <c r="E31" s="376" t="s">
        <v>231</v>
      </c>
      <c r="F31" s="377"/>
      <c r="G31" s="301"/>
      <c r="H31" s="297"/>
    </row>
    <row r="32" spans="2:8" ht="69.75" customHeight="1" x14ac:dyDescent="0.3">
      <c r="B32" s="296"/>
      <c r="C32" s="374" t="s">
        <v>232</v>
      </c>
      <c r="D32" s="375"/>
      <c r="E32" s="376" t="s">
        <v>233</v>
      </c>
      <c r="F32" s="377"/>
      <c r="G32" s="301"/>
      <c r="H32" s="297"/>
    </row>
    <row r="33" spans="2:8" ht="69.75" customHeight="1" x14ac:dyDescent="0.3">
      <c r="B33" s="296"/>
      <c r="C33" s="374" t="s">
        <v>167</v>
      </c>
      <c r="D33" s="375"/>
      <c r="E33" s="376" t="s">
        <v>234</v>
      </c>
      <c r="F33" s="377"/>
      <c r="G33" s="301"/>
      <c r="H33" s="297"/>
    </row>
    <row r="34" spans="2:8" x14ac:dyDescent="0.3">
      <c r="B34" s="296"/>
      <c r="C34" s="286"/>
      <c r="D34" s="286"/>
      <c r="E34" s="287"/>
      <c r="F34" s="287"/>
      <c r="G34" s="301"/>
      <c r="H34" s="297"/>
    </row>
    <row r="35" spans="2:8" x14ac:dyDescent="0.3">
      <c r="B35" s="352" t="s">
        <v>239</v>
      </c>
      <c r="C35" s="368"/>
      <c r="D35" s="368"/>
      <c r="E35" s="368"/>
      <c r="F35" s="368"/>
      <c r="G35" s="368"/>
      <c r="H35" s="369"/>
    </row>
    <row r="36" spans="2:8" ht="14.4" customHeight="1" thickBot="1" x14ac:dyDescent="0.35">
      <c r="B36" s="302"/>
      <c r="C36" s="291"/>
      <c r="D36" s="291"/>
      <c r="E36" s="291"/>
      <c r="F36" s="291"/>
      <c r="G36" s="291"/>
      <c r="H36" s="303"/>
    </row>
    <row r="37" spans="2:8" ht="14.4" customHeight="1" thickTop="1" x14ac:dyDescent="0.3">
      <c r="B37" s="302"/>
      <c r="C37" s="384" t="s">
        <v>185</v>
      </c>
      <c r="D37" s="359"/>
      <c r="E37" s="360" t="s">
        <v>186</v>
      </c>
      <c r="F37" s="361"/>
      <c r="G37" s="291"/>
      <c r="H37" s="303"/>
    </row>
    <row r="38" spans="2:8" ht="90" customHeight="1" x14ac:dyDescent="0.3">
      <c r="B38" s="302"/>
      <c r="C38" s="374" t="s">
        <v>200</v>
      </c>
      <c r="D38" s="375"/>
      <c r="E38" s="376" t="s">
        <v>240</v>
      </c>
      <c r="F38" s="377"/>
      <c r="G38" s="291"/>
      <c r="H38" s="303"/>
    </row>
    <row r="39" spans="2:8" ht="53.4" customHeight="1" x14ac:dyDescent="0.3">
      <c r="B39" s="302"/>
      <c r="C39" s="374" t="s">
        <v>172</v>
      </c>
      <c r="D39" s="375"/>
      <c r="E39" s="376" t="s">
        <v>265</v>
      </c>
      <c r="F39" s="377"/>
      <c r="G39" s="291"/>
      <c r="H39" s="303"/>
    </row>
    <row r="40" spans="2:8" ht="54" customHeight="1" x14ac:dyDescent="0.3">
      <c r="B40" s="302"/>
      <c r="C40" s="374" t="s">
        <v>64</v>
      </c>
      <c r="D40" s="375"/>
      <c r="E40" s="376" t="s">
        <v>266</v>
      </c>
      <c r="F40" s="377"/>
      <c r="G40" s="291"/>
      <c r="H40" s="303"/>
    </row>
    <row r="41" spans="2:8" ht="32.4" customHeight="1" x14ac:dyDescent="0.3">
      <c r="B41" s="302"/>
      <c r="C41" s="374" t="s">
        <v>241</v>
      </c>
      <c r="D41" s="375"/>
      <c r="E41" s="376" t="s">
        <v>242</v>
      </c>
      <c r="F41" s="377"/>
      <c r="G41" s="291"/>
      <c r="H41" s="303"/>
    </row>
    <row r="42" spans="2:8" x14ac:dyDescent="0.3">
      <c r="B42" s="302"/>
      <c r="C42" s="291"/>
      <c r="D42" s="291"/>
      <c r="E42" s="291"/>
      <c r="F42" s="291"/>
      <c r="G42" s="291"/>
      <c r="H42" s="303"/>
    </row>
    <row r="43" spans="2:8" ht="18.600000000000001" customHeight="1" x14ac:dyDescent="0.3">
      <c r="B43" s="392" t="s">
        <v>218</v>
      </c>
      <c r="C43" s="393"/>
      <c r="D43" s="393"/>
      <c r="E43" s="393"/>
      <c r="F43" s="393"/>
      <c r="G43" s="393"/>
      <c r="H43" s="394"/>
    </row>
    <row r="44" spans="2:8" ht="18.600000000000001" customHeight="1" x14ac:dyDescent="0.3">
      <c r="B44" s="288"/>
      <c r="C44" s="289"/>
      <c r="D44" s="289"/>
      <c r="E44" s="289"/>
      <c r="F44" s="289"/>
      <c r="G44" s="289"/>
      <c r="H44" s="290"/>
    </row>
    <row r="45" spans="2:8" ht="18.600000000000001" customHeight="1" x14ac:dyDescent="0.3">
      <c r="B45" s="352" t="s">
        <v>214</v>
      </c>
      <c r="C45" s="368"/>
      <c r="D45" s="368"/>
      <c r="E45" s="368"/>
      <c r="F45" s="368"/>
      <c r="G45" s="368"/>
      <c r="H45" s="369"/>
    </row>
    <row r="46" spans="2:8" ht="18.600000000000001" customHeight="1" thickBot="1" x14ac:dyDescent="0.35">
      <c r="B46" s="214"/>
      <c r="C46" s="281"/>
      <c r="D46" s="281"/>
      <c r="E46" s="281"/>
      <c r="F46" s="281"/>
      <c r="G46" s="281"/>
      <c r="H46" s="282"/>
    </row>
    <row r="47" spans="2:8" ht="18.600000000000001" customHeight="1" thickTop="1" x14ac:dyDescent="0.3">
      <c r="B47" s="214"/>
      <c r="C47" s="384" t="s">
        <v>185</v>
      </c>
      <c r="D47" s="359"/>
      <c r="E47" s="360" t="s">
        <v>186</v>
      </c>
      <c r="F47" s="361"/>
      <c r="G47" s="281"/>
      <c r="H47" s="282"/>
    </row>
    <row r="48" spans="2:8" ht="53.1" customHeight="1" x14ac:dyDescent="0.3">
      <c r="B48" s="214"/>
      <c r="C48" s="395" t="s">
        <v>175</v>
      </c>
      <c r="D48" s="379"/>
      <c r="E48" s="376" t="s">
        <v>191</v>
      </c>
      <c r="F48" s="377"/>
      <c r="G48" s="281"/>
      <c r="H48" s="282"/>
    </row>
    <row r="49" spans="2:8" ht="54" customHeight="1" x14ac:dyDescent="0.3">
      <c r="B49" s="214"/>
      <c r="C49" s="395" t="s">
        <v>90</v>
      </c>
      <c r="D49" s="379"/>
      <c r="E49" s="376" t="s">
        <v>243</v>
      </c>
      <c r="F49" s="377"/>
      <c r="G49" s="281"/>
      <c r="H49" s="282"/>
    </row>
    <row r="50" spans="2:8" ht="51.9" customHeight="1" x14ac:dyDescent="0.3">
      <c r="B50" s="214"/>
      <c r="C50" s="395" t="s">
        <v>91</v>
      </c>
      <c r="D50" s="379"/>
      <c r="E50" s="376" t="s">
        <v>245</v>
      </c>
      <c r="F50" s="377"/>
      <c r="G50" s="281"/>
      <c r="H50" s="282"/>
    </row>
    <row r="51" spans="2:8" ht="53.4" customHeight="1" x14ac:dyDescent="0.3">
      <c r="B51" s="214"/>
      <c r="C51" s="395" t="s">
        <v>114</v>
      </c>
      <c r="D51" s="379"/>
      <c r="E51" s="376" t="s">
        <v>245</v>
      </c>
      <c r="F51" s="377"/>
      <c r="G51" s="281"/>
      <c r="H51" s="282"/>
    </row>
    <row r="52" spans="2:8" ht="48.6" customHeight="1" x14ac:dyDescent="0.3">
      <c r="B52" s="214"/>
      <c r="C52" s="395" t="s">
        <v>92</v>
      </c>
      <c r="D52" s="379"/>
      <c r="E52" s="376" t="s">
        <v>246</v>
      </c>
      <c r="F52" s="377"/>
      <c r="G52" s="281"/>
      <c r="H52" s="282"/>
    </row>
    <row r="53" spans="2:8" ht="49.5" customHeight="1" x14ac:dyDescent="0.3">
      <c r="B53" s="214"/>
      <c r="C53" s="395" t="s">
        <v>93</v>
      </c>
      <c r="D53" s="379"/>
      <c r="E53" s="376" t="s">
        <v>244</v>
      </c>
      <c r="F53" s="377"/>
      <c r="G53" s="281"/>
      <c r="H53" s="282"/>
    </row>
    <row r="54" spans="2:8" ht="50.1" customHeight="1" x14ac:dyDescent="0.3">
      <c r="B54" s="214"/>
      <c r="C54" s="395" t="s">
        <v>109</v>
      </c>
      <c r="D54" s="379"/>
      <c r="E54" s="376" t="s">
        <v>249</v>
      </c>
      <c r="F54" s="377"/>
      <c r="G54" s="281"/>
      <c r="H54" s="282"/>
    </row>
    <row r="55" spans="2:8" ht="29.4" customHeight="1" x14ac:dyDescent="0.3">
      <c r="B55" s="214"/>
      <c r="C55" s="395" t="s">
        <v>113</v>
      </c>
      <c r="D55" s="379"/>
      <c r="E55" s="376" t="s">
        <v>247</v>
      </c>
      <c r="F55" s="377"/>
      <c r="G55" s="281"/>
      <c r="H55" s="282"/>
    </row>
    <row r="56" spans="2:8" ht="39.9" customHeight="1" x14ac:dyDescent="0.3">
      <c r="B56" s="214"/>
      <c r="C56" s="395" t="s">
        <v>117</v>
      </c>
      <c r="D56" s="379"/>
      <c r="E56" s="376" t="s">
        <v>248</v>
      </c>
      <c r="F56" s="377"/>
      <c r="G56" s="281"/>
      <c r="H56" s="282"/>
    </row>
    <row r="57" spans="2:8" ht="29.4" customHeight="1" x14ac:dyDescent="0.3">
      <c r="B57" s="214"/>
      <c r="C57" s="395" t="s">
        <v>10</v>
      </c>
      <c r="D57" s="379"/>
      <c r="E57" s="376" t="s">
        <v>203</v>
      </c>
      <c r="F57" s="377"/>
      <c r="G57" s="281"/>
      <c r="H57" s="282"/>
    </row>
    <row r="58" spans="2:8" ht="18.600000000000001" customHeight="1" x14ac:dyDescent="0.3">
      <c r="B58" s="214"/>
      <c r="C58" s="281"/>
      <c r="D58" s="281"/>
      <c r="E58" s="281"/>
      <c r="F58" s="281"/>
      <c r="G58" s="281"/>
      <c r="H58" s="282"/>
    </row>
    <row r="59" spans="2:8" ht="18.600000000000001" customHeight="1" x14ac:dyDescent="0.3">
      <c r="B59" s="385" t="s">
        <v>217</v>
      </c>
      <c r="C59" s="386"/>
      <c r="D59" s="386"/>
      <c r="E59" s="386"/>
      <c r="F59" s="386"/>
      <c r="G59" s="386"/>
      <c r="H59" s="387"/>
    </row>
    <row r="60" spans="2:8" ht="18.600000000000001" customHeight="1" x14ac:dyDescent="0.3">
      <c r="B60" s="214"/>
      <c r="C60" s="281"/>
      <c r="D60" s="281"/>
      <c r="E60" s="281"/>
      <c r="F60" s="281"/>
      <c r="G60" s="281"/>
      <c r="H60" s="282"/>
    </row>
    <row r="61" spans="2:8" ht="18.600000000000001" customHeight="1" x14ac:dyDescent="0.3">
      <c r="B61" s="388" t="s">
        <v>215</v>
      </c>
      <c r="C61" s="389"/>
      <c r="D61" s="389"/>
      <c r="E61" s="389"/>
      <c r="F61" s="389"/>
      <c r="G61" s="389"/>
      <c r="H61" s="390"/>
    </row>
    <row r="62" spans="2:8" ht="18.600000000000001" customHeight="1" x14ac:dyDescent="0.3">
      <c r="B62" s="275"/>
      <c r="C62" s="276"/>
      <c r="D62" s="276"/>
      <c r="E62" s="276"/>
      <c r="F62" s="276"/>
      <c r="G62" s="276"/>
      <c r="H62" s="277"/>
    </row>
    <row r="63" spans="2:8" ht="30" customHeight="1" x14ac:dyDescent="0.3">
      <c r="B63" s="352" t="s">
        <v>216</v>
      </c>
      <c r="C63" s="368"/>
      <c r="D63" s="368"/>
      <c r="E63" s="368"/>
      <c r="F63" s="368"/>
      <c r="G63" s="368"/>
      <c r="H63" s="369"/>
    </row>
    <row r="64" spans="2:8" ht="15" thickBot="1" x14ac:dyDescent="0.35">
      <c r="B64" s="214"/>
      <c r="C64" s="281"/>
      <c r="D64" s="281"/>
      <c r="E64" s="281"/>
      <c r="F64" s="281"/>
      <c r="G64" s="281"/>
      <c r="H64" s="282"/>
    </row>
    <row r="65" spans="2:8" ht="30" customHeight="1" thickTop="1" x14ac:dyDescent="0.3">
      <c r="B65" s="214"/>
      <c r="C65" s="384" t="s">
        <v>185</v>
      </c>
      <c r="D65" s="359"/>
      <c r="E65" s="360" t="s">
        <v>186</v>
      </c>
      <c r="F65" s="361"/>
      <c r="G65" s="281"/>
      <c r="H65" s="282"/>
    </row>
    <row r="66" spans="2:8" ht="30" customHeight="1" x14ac:dyDescent="0.3">
      <c r="B66" s="214"/>
      <c r="C66" s="395" t="s">
        <v>124</v>
      </c>
      <c r="D66" s="379"/>
      <c r="E66" s="376" t="s">
        <v>250</v>
      </c>
      <c r="F66" s="377"/>
      <c r="G66" s="281"/>
      <c r="H66" s="282"/>
    </row>
    <row r="67" spans="2:8" ht="44.4" customHeight="1" x14ac:dyDescent="0.3">
      <c r="B67" s="214"/>
      <c r="C67" s="395" t="s">
        <v>125</v>
      </c>
      <c r="D67" s="379"/>
      <c r="E67" s="376" t="s">
        <v>251</v>
      </c>
      <c r="F67" s="377"/>
      <c r="G67" s="281"/>
      <c r="H67" s="282"/>
    </row>
    <row r="68" spans="2:8" ht="51" customHeight="1" x14ac:dyDescent="0.3">
      <c r="B68" s="214"/>
      <c r="C68" s="395" t="s">
        <v>178</v>
      </c>
      <c r="D68" s="379"/>
      <c r="E68" s="376" t="s">
        <v>252</v>
      </c>
      <c r="F68" s="377"/>
      <c r="G68" s="281"/>
      <c r="H68" s="282"/>
    </row>
    <row r="69" spans="2:8" ht="76.5" customHeight="1" x14ac:dyDescent="0.3">
      <c r="B69" s="214"/>
      <c r="C69" s="395" t="s">
        <v>253</v>
      </c>
      <c r="D69" s="379"/>
      <c r="E69" s="376" t="s">
        <v>192</v>
      </c>
      <c r="F69" s="377"/>
      <c r="G69" s="281"/>
      <c r="H69" s="282"/>
    </row>
    <row r="70" spans="2:8" ht="30" customHeight="1" x14ac:dyDescent="0.3">
      <c r="B70" s="214"/>
      <c r="C70" s="395" t="s">
        <v>150</v>
      </c>
      <c r="D70" s="379"/>
      <c r="E70" s="376" t="s">
        <v>255</v>
      </c>
      <c r="F70" s="377"/>
      <c r="G70" s="281"/>
      <c r="H70" s="282"/>
    </row>
    <row r="71" spans="2:8" ht="30" customHeight="1" x14ac:dyDescent="0.3">
      <c r="B71" s="214"/>
      <c r="C71" s="395" t="s">
        <v>256</v>
      </c>
      <c r="D71" s="379"/>
      <c r="E71" s="376" t="s">
        <v>257</v>
      </c>
      <c r="F71" s="377"/>
      <c r="G71" s="281"/>
      <c r="H71" s="282"/>
    </row>
    <row r="72" spans="2:8" ht="30" customHeight="1" x14ac:dyDescent="0.3">
      <c r="B72" s="214"/>
      <c r="C72" s="395" t="s">
        <v>258</v>
      </c>
      <c r="D72" s="379"/>
      <c r="E72" s="376" t="s">
        <v>259</v>
      </c>
      <c r="F72" s="377"/>
      <c r="G72" s="281"/>
      <c r="H72" s="282"/>
    </row>
    <row r="73" spans="2:8" ht="53.4" customHeight="1" x14ac:dyDescent="0.3">
      <c r="B73" s="214"/>
      <c r="C73" s="395" t="s">
        <v>132</v>
      </c>
      <c r="D73" s="379"/>
      <c r="E73" s="376" t="s">
        <v>254</v>
      </c>
      <c r="F73" s="377"/>
      <c r="G73" s="281"/>
      <c r="H73" s="282"/>
    </row>
    <row r="74" spans="2:8" ht="30" customHeight="1" x14ac:dyDescent="0.3">
      <c r="B74" s="214"/>
      <c r="C74" s="281"/>
      <c r="D74" s="281"/>
      <c r="E74" s="281"/>
      <c r="F74" s="281"/>
      <c r="G74" s="281"/>
      <c r="H74" s="282"/>
    </row>
    <row r="75" spans="2:8" ht="18.600000000000001" customHeight="1" x14ac:dyDescent="0.3">
      <c r="B75" s="388" t="s">
        <v>219</v>
      </c>
      <c r="C75" s="389"/>
      <c r="D75" s="389"/>
      <c r="E75" s="389"/>
      <c r="F75" s="389"/>
      <c r="G75" s="389"/>
      <c r="H75" s="390"/>
    </row>
    <row r="76" spans="2:8" ht="18.600000000000001" customHeight="1" x14ac:dyDescent="0.3">
      <c r="B76" s="283"/>
      <c r="C76" s="284"/>
      <c r="D76" s="284"/>
      <c r="E76" s="284"/>
      <c r="F76" s="284"/>
      <c r="G76" s="284"/>
      <c r="H76" s="285"/>
    </row>
    <row r="77" spans="2:8" ht="18.600000000000001" customHeight="1" x14ac:dyDescent="0.3">
      <c r="B77" s="388" t="s">
        <v>220</v>
      </c>
      <c r="C77" s="389"/>
      <c r="D77" s="389"/>
      <c r="E77" s="389"/>
      <c r="F77" s="389"/>
      <c r="G77" s="389"/>
      <c r="H77" s="390"/>
    </row>
    <row r="78" spans="2:8" ht="18.600000000000001" customHeight="1" x14ac:dyDescent="0.3">
      <c r="B78" s="283"/>
      <c r="C78" s="284"/>
      <c r="D78" s="284"/>
      <c r="E78" s="284"/>
      <c r="F78" s="284"/>
      <c r="G78" s="284"/>
      <c r="H78" s="285"/>
    </row>
    <row r="79" spans="2:8" ht="18.600000000000001" customHeight="1" x14ac:dyDescent="0.3">
      <c r="B79" s="388" t="s">
        <v>221</v>
      </c>
      <c r="C79" s="389"/>
      <c r="D79" s="389"/>
      <c r="E79" s="389"/>
      <c r="F79" s="389"/>
      <c r="G79" s="389"/>
      <c r="H79" s="390"/>
    </row>
    <row r="80" spans="2:8" x14ac:dyDescent="0.3">
      <c r="B80" s="214"/>
      <c r="C80" s="304"/>
      <c r="D80" s="304"/>
      <c r="E80" s="304"/>
      <c r="F80" s="304"/>
      <c r="G80" s="304"/>
      <c r="H80" s="215"/>
    </row>
    <row r="81" spans="2:8" x14ac:dyDescent="0.3">
      <c r="B81" s="214"/>
      <c r="C81" s="304"/>
      <c r="D81" s="304"/>
      <c r="E81" s="304"/>
      <c r="F81" s="304"/>
      <c r="G81" s="304"/>
      <c r="H81" s="215"/>
    </row>
    <row r="82" spans="2:8" x14ac:dyDescent="0.3">
      <c r="B82" s="214" t="s">
        <v>262</v>
      </c>
      <c r="C82" s="304"/>
      <c r="D82" s="304"/>
      <c r="E82" s="304"/>
      <c r="F82" s="304"/>
      <c r="G82" s="304"/>
      <c r="H82" s="215"/>
    </row>
    <row r="83" spans="2:8" x14ac:dyDescent="0.3">
      <c r="B83" s="214"/>
      <c r="C83" s="304"/>
      <c r="D83" s="304"/>
      <c r="E83" s="304"/>
      <c r="F83" s="304"/>
      <c r="G83" s="304"/>
      <c r="H83" s="215"/>
    </row>
    <row r="84" spans="2:8" ht="15" thickBot="1" x14ac:dyDescent="0.35">
      <c r="B84" s="296"/>
      <c r="C84" s="301"/>
      <c r="D84" s="305"/>
      <c r="E84" s="306"/>
      <c r="F84" s="306"/>
      <c r="G84" s="307"/>
      <c r="H84" s="297"/>
    </row>
    <row r="85" spans="2:8" ht="15" thickTop="1" x14ac:dyDescent="0.3">
      <c r="B85" s="308" t="s">
        <v>263</v>
      </c>
      <c r="C85" s="358" t="s">
        <v>185</v>
      </c>
      <c r="D85" s="359"/>
      <c r="E85" s="360" t="s">
        <v>186</v>
      </c>
      <c r="F85" s="361"/>
      <c r="G85" s="301"/>
      <c r="H85" s="297"/>
    </row>
    <row r="86" spans="2:8" s="213" customFormat="1" x14ac:dyDescent="0.3">
      <c r="B86" s="312">
        <v>2</v>
      </c>
      <c r="C86" s="391" t="s">
        <v>187</v>
      </c>
      <c r="D86" s="371"/>
      <c r="E86" s="372" t="s">
        <v>188</v>
      </c>
      <c r="F86" s="373"/>
      <c r="G86" s="309"/>
      <c r="H86" s="216"/>
    </row>
    <row r="87" spans="2:8" s="213" customFormat="1" ht="17.25" customHeight="1" x14ac:dyDescent="0.3">
      <c r="B87" s="312">
        <v>2</v>
      </c>
      <c r="C87" s="391" t="s">
        <v>222</v>
      </c>
      <c r="D87" s="371"/>
      <c r="E87" s="372" t="s">
        <v>189</v>
      </c>
      <c r="F87" s="373"/>
      <c r="G87" s="309"/>
      <c r="H87" s="216"/>
    </row>
    <row r="88" spans="2:8" s="213" customFormat="1" ht="25.5" customHeight="1" x14ac:dyDescent="0.3">
      <c r="B88" s="312">
        <v>2</v>
      </c>
      <c r="C88" s="391" t="s">
        <v>207</v>
      </c>
      <c r="D88" s="371"/>
      <c r="E88" s="372" t="s">
        <v>236</v>
      </c>
      <c r="F88" s="373"/>
      <c r="G88" s="309"/>
      <c r="H88" s="216"/>
    </row>
    <row r="89" spans="2:8" s="213" customFormat="1" ht="25.5" customHeight="1" x14ac:dyDescent="0.3">
      <c r="B89" s="312">
        <v>2</v>
      </c>
      <c r="C89" s="391" t="s">
        <v>237</v>
      </c>
      <c r="D89" s="371"/>
      <c r="E89" s="372" t="s">
        <v>238</v>
      </c>
      <c r="F89" s="373"/>
      <c r="G89" s="309"/>
      <c r="H89" s="216"/>
    </row>
    <row r="90" spans="2:8" s="213" customFormat="1" ht="66.900000000000006" customHeight="1" x14ac:dyDescent="0.3">
      <c r="B90" s="312">
        <v>2</v>
      </c>
      <c r="C90" s="391" t="s">
        <v>224</v>
      </c>
      <c r="D90" s="371"/>
      <c r="E90" s="372" t="s">
        <v>190</v>
      </c>
      <c r="F90" s="373"/>
      <c r="G90" s="309"/>
      <c r="H90" s="216"/>
    </row>
    <row r="91" spans="2:8" s="213" customFormat="1" ht="67.5" customHeight="1" x14ac:dyDescent="0.3">
      <c r="B91" s="312">
        <v>2</v>
      </c>
      <c r="C91" s="379" t="s">
        <v>78</v>
      </c>
      <c r="D91" s="375"/>
      <c r="E91" s="376" t="s">
        <v>235</v>
      </c>
      <c r="F91" s="377"/>
      <c r="G91" s="309"/>
      <c r="H91" s="216"/>
    </row>
    <row r="92" spans="2:8" s="213" customFormat="1" ht="43.5" customHeight="1" x14ac:dyDescent="0.3">
      <c r="B92" s="312">
        <v>2</v>
      </c>
      <c r="C92" s="379" t="s">
        <v>225</v>
      </c>
      <c r="D92" s="375"/>
      <c r="E92" s="376" t="s">
        <v>226</v>
      </c>
      <c r="F92" s="377"/>
      <c r="G92" s="309"/>
      <c r="H92" s="216"/>
    </row>
    <row r="93" spans="2:8" s="213" customFormat="1" ht="35.1" customHeight="1" x14ac:dyDescent="0.3">
      <c r="B93" s="312">
        <v>2</v>
      </c>
      <c r="C93" s="379" t="s">
        <v>227</v>
      </c>
      <c r="D93" s="375"/>
      <c r="E93" s="376" t="s">
        <v>228</v>
      </c>
      <c r="F93" s="377"/>
      <c r="G93" s="309"/>
      <c r="H93" s="216"/>
    </row>
    <row r="94" spans="2:8" s="213" customFormat="1" ht="72.75" customHeight="1" x14ac:dyDescent="0.3">
      <c r="B94" s="312">
        <v>2</v>
      </c>
      <c r="C94" s="379" t="s">
        <v>50</v>
      </c>
      <c r="D94" s="375"/>
      <c r="E94" s="376" t="s">
        <v>260</v>
      </c>
      <c r="F94" s="377"/>
      <c r="G94" s="309"/>
      <c r="H94" s="216"/>
    </row>
    <row r="95" spans="2:8" s="213" customFormat="1" ht="93.9" customHeight="1" x14ac:dyDescent="0.3">
      <c r="B95" s="312">
        <v>2</v>
      </c>
      <c r="C95" s="379" t="s">
        <v>230</v>
      </c>
      <c r="D95" s="375"/>
      <c r="E95" s="376" t="s">
        <v>231</v>
      </c>
      <c r="F95" s="377"/>
      <c r="G95" s="309"/>
      <c r="H95" s="216"/>
    </row>
    <row r="96" spans="2:8" s="213" customFormat="1" ht="93.9" customHeight="1" x14ac:dyDescent="0.3">
      <c r="B96" s="312">
        <v>2</v>
      </c>
      <c r="C96" s="379" t="s">
        <v>232</v>
      </c>
      <c r="D96" s="375"/>
      <c r="E96" s="376" t="s">
        <v>233</v>
      </c>
      <c r="F96" s="377"/>
      <c r="G96" s="309"/>
      <c r="H96" s="216"/>
    </row>
    <row r="97" spans="2:8" s="213" customFormat="1" x14ac:dyDescent="0.3">
      <c r="B97" s="312">
        <v>2</v>
      </c>
      <c r="C97" s="379" t="s">
        <v>167</v>
      </c>
      <c r="D97" s="375"/>
      <c r="E97" s="376" t="s">
        <v>234</v>
      </c>
      <c r="F97" s="377"/>
      <c r="G97" s="309"/>
      <c r="H97" s="216"/>
    </row>
    <row r="98" spans="2:8" s="213" customFormat="1" ht="66.599999999999994" customHeight="1" x14ac:dyDescent="0.3">
      <c r="B98" s="312">
        <v>3</v>
      </c>
      <c r="C98" s="379" t="s">
        <v>200</v>
      </c>
      <c r="D98" s="375"/>
      <c r="E98" s="376" t="s">
        <v>240</v>
      </c>
      <c r="F98" s="377"/>
      <c r="G98" s="309"/>
      <c r="H98" s="216"/>
    </row>
    <row r="99" spans="2:8" s="213" customFormat="1" ht="66.599999999999994" customHeight="1" x14ac:dyDescent="0.3">
      <c r="B99" s="312">
        <v>3</v>
      </c>
      <c r="C99" s="379" t="s">
        <v>172</v>
      </c>
      <c r="D99" s="375"/>
      <c r="E99" s="376" t="s">
        <v>265</v>
      </c>
      <c r="F99" s="377"/>
      <c r="G99" s="309"/>
      <c r="H99" s="216"/>
    </row>
    <row r="100" spans="2:8" s="213" customFormat="1" ht="62.4" customHeight="1" x14ac:dyDescent="0.3">
      <c r="B100" s="312">
        <v>3</v>
      </c>
      <c r="C100" s="379" t="s">
        <v>64</v>
      </c>
      <c r="D100" s="375"/>
      <c r="E100" s="376" t="s">
        <v>266</v>
      </c>
      <c r="F100" s="377"/>
      <c r="G100" s="309"/>
      <c r="H100" s="216"/>
    </row>
    <row r="101" spans="2:8" s="213" customFormat="1" ht="38.4" customHeight="1" x14ac:dyDescent="0.3">
      <c r="B101" s="312">
        <v>3</v>
      </c>
      <c r="C101" s="379" t="s">
        <v>241</v>
      </c>
      <c r="D101" s="375"/>
      <c r="E101" s="376" t="s">
        <v>242</v>
      </c>
      <c r="F101" s="377"/>
      <c r="G101" s="309"/>
      <c r="H101" s="216"/>
    </row>
    <row r="102" spans="2:8" ht="59.25" customHeight="1" x14ac:dyDescent="0.3">
      <c r="B102" s="313">
        <v>5</v>
      </c>
      <c r="C102" s="378" t="s">
        <v>175</v>
      </c>
      <c r="D102" s="379"/>
      <c r="E102" s="376" t="s">
        <v>261</v>
      </c>
      <c r="F102" s="377"/>
      <c r="G102" s="301"/>
      <c r="H102" s="297"/>
    </row>
    <row r="103" spans="2:8" ht="59.25" customHeight="1" x14ac:dyDescent="0.3">
      <c r="B103" s="313">
        <v>5</v>
      </c>
      <c r="C103" s="378" t="s">
        <v>90</v>
      </c>
      <c r="D103" s="379"/>
      <c r="E103" s="376" t="s">
        <v>243</v>
      </c>
      <c r="F103" s="377"/>
      <c r="G103" s="301"/>
      <c r="H103" s="297"/>
    </row>
    <row r="104" spans="2:8" ht="59.25" customHeight="1" x14ac:dyDescent="0.3">
      <c r="B104" s="313">
        <v>5</v>
      </c>
      <c r="C104" s="378" t="s">
        <v>91</v>
      </c>
      <c r="D104" s="379"/>
      <c r="E104" s="376" t="s">
        <v>245</v>
      </c>
      <c r="F104" s="377"/>
      <c r="G104" s="301"/>
      <c r="H104" s="297"/>
    </row>
    <row r="105" spans="2:8" ht="59.25" customHeight="1" x14ac:dyDescent="0.3">
      <c r="B105" s="313">
        <v>5</v>
      </c>
      <c r="C105" s="378" t="s">
        <v>114</v>
      </c>
      <c r="D105" s="379"/>
      <c r="E105" s="376" t="s">
        <v>245</v>
      </c>
      <c r="F105" s="377"/>
      <c r="G105" s="301"/>
      <c r="H105" s="297"/>
    </row>
    <row r="106" spans="2:8" ht="47.4" customHeight="1" x14ac:dyDescent="0.3">
      <c r="B106" s="313">
        <v>5</v>
      </c>
      <c r="C106" s="378" t="s">
        <v>92</v>
      </c>
      <c r="D106" s="379"/>
      <c r="E106" s="376" t="s">
        <v>246</v>
      </c>
      <c r="F106" s="377"/>
      <c r="G106" s="301"/>
      <c r="H106" s="297"/>
    </row>
    <row r="107" spans="2:8" ht="45.6" customHeight="1" x14ac:dyDescent="0.3">
      <c r="B107" s="313">
        <v>5</v>
      </c>
      <c r="C107" s="378" t="s">
        <v>93</v>
      </c>
      <c r="D107" s="379"/>
      <c r="E107" s="376" t="s">
        <v>244</v>
      </c>
      <c r="F107" s="377"/>
      <c r="G107" s="301"/>
      <c r="H107" s="297"/>
    </row>
    <row r="108" spans="2:8" ht="32.4" customHeight="1" x14ac:dyDescent="0.3">
      <c r="B108" s="313">
        <v>5</v>
      </c>
      <c r="C108" s="378" t="s">
        <v>109</v>
      </c>
      <c r="D108" s="379"/>
      <c r="E108" s="376" t="s">
        <v>249</v>
      </c>
      <c r="F108" s="377"/>
      <c r="G108" s="301"/>
      <c r="H108" s="297"/>
    </row>
    <row r="109" spans="2:8" ht="33.6" customHeight="1" x14ac:dyDescent="0.3">
      <c r="B109" s="313">
        <v>5</v>
      </c>
      <c r="C109" s="378" t="s">
        <v>113</v>
      </c>
      <c r="D109" s="379"/>
      <c r="E109" s="376" t="s">
        <v>247</v>
      </c>
      <c r="F109" s="377"/>
      <c r="G109" s="301"/>
      <c r="H109" s="297"/>
    </row>
    <row r="110" spans="2:8" ht="33.6" customHeight="1" x14ac:dyDescent="0.3">
      <c r="B110" s="313">
        <v>5</v>
      </c>
      <c r="C110" s="378" t="s">
        <v>117</v>
      </c>
      <c r="D110" s="379"/>
      <c r="E110" s="376" t="s">
        <v>248</v>
      </c>
      <c r="F110" s="377"/>
      <c r="G110" s="301"/>
      <c r="H110" s="297"/>
    </row>
    <row r="111" spans="2:8" x14ac:dyDescent="0.3">
      <c r="B111" s="313">
        <v>5</v>
      </c>
      <c r="C111" s="378" t="s">
        <v>10</v>
      </c>
      <c r="D111" s="379"/>
      <c r="E111" s="376" t="s">
        <v>203</v>
      </c>
      <c r="F111" s="377"/>
      <c r="G111" s="301"/>
      <c r="H111" s="297"/>
    </row>
    <row r="112" spans="2:8" ht="24.9" customHeight="1" x14ac:dyDescent="0.3">
      <c r="B112" s="313">
        <v>8</v>
      </c>
      <c r="C112" s="378" t="s">
        <v>124</v>
      </c>
      <c r="D112" s="379"/>
      <c r="E112" s="376" t="s">
        <v>250</v>
      </c>
      <c r="F112" s="377"/>
      <c r="G112" s="301"/>
      <c r="H112" s="297"/>
    </row>
    <row r="113" spans="2:8" ht="46.5" customHeight="1" x14ac:dyDescent="0.3">
      <c r="B113" s="313">
        <v>8</v>
      </c>
      <c r="C113" s="378" t="s">
        <v>125</v>
      </c>
      <c r="D113" s="379"/>
      <c r="E113" s="376" t="s">
        <v>251</v>
      </c>
      <c r="F113" s="377"/>
      <c r="G113" s="301"/>
      <c r="H113" s="297"/>
    </row>
    <row r="114" spans="2:8" ht="46.5" customHeight="1" x14ac:dyDescent="0.3">
      <c r="B114" s="313">
        <v>8</v>
      </c>
      <c r="C114" s="378" t="s">
        <v>178</v>
      </c>
      <c r="D114" s="379"/>
      <c r="E114" s="376" t="s">
        <v>252</v>
      </c>
      <c r="F114" s="377"/>
      <c r="G114" s="301"/>
      <c r="H114" s="297"/>
    </row>
    <row r="115" spans="2:8" s="213" customFormat="1" ht="82.5" customHeight="1" x14ac:dyDescent="0.3">
      <c r="B115" s="312">
        <v>8</v>
      </c>
      <c r="C115" s="378" t="s">
        <v>253</v>
      </c>
      <c r="D115" s="379"/>
      <c r="E115" s="376" t="s">
        <v>192</v>
      </c>
      <c r="F115" s="377"/>
      <c r="G115" s="309"/>
      <c r="H115" s="216"/>
    </row>
    <row r="116" spans="2:8" s="213" customFormat="1" ht="33.9" customHeight="1" x14ac:dyDescent="0.3">
      <c r="B116" s="312">
        <v>8</v>
      </c>
      <c r="C116" s="378" t="s">
        <v>150</v>
      </c>
      <c r="D116" s="379"/>
      <c r="E116" s="376" t="s">
        <v>255</v>
      </c>
      <c r="F116" s="377"/>
      <c r="G116" s="309"/>
      <c r="H116" s="216"/>
    </row>
    <row r="117" spans="2:8" s="213" customFormat="1" ht="33.9" customHeight="1" x14ac:dyDescent="0.3">
      <c r="B117" s="312">
        <v>8</v>
      </c>
      <c r="C117" s="378" t="s">
        <v>256</v>
      </c>
      <c r="D117" s="379"/>
      <c r="E117" s="376" t="s">
        <v>257</v>
      </c>
      <c r="F117" s="377"/>
      <c r="G117" s="309"/>
      <c r="H117" s="216"/>
    </row>
    <row r="118" spans="2:8" s="213" customFormat="1" ht="33.9" customHeight="1" x14ac:dyDescent="0.3">
      <c r="B118" s="312">
        <v>8</v>
      </c>
      <c r="C118" s="378" t="s">
        <v>258</v>
      </c>
      <c r="D118" s="379"/>
      <c r="E118" s="376" t="s">
        <v>259</v>
      </c>
      <c r="F118" s="377"/>
      <c r="G118" s="309"/>
      <c r="H118" s="216"/>
    </row>
    <row r="119" spans="2:8" s="213" customFormat="1" ht="46.5" customHeight="1" x14ac:dyDescent="0.3">
      <c r="B119" s="312">
        <v>8</v>
      </c>
      <c r="C119" s="378" t="s">
        <v>132</v>
      </c>
      <c r="D119" s="379"/>
      <c r="E119" s="376" t="s">
        <v>254</v>
      </c>
      <c r="F119" s="377"/>
      <c r="G119" s="309"/>
      <c r="H119" s="216"/>
    </row>
    <row r="120" spans="2:8" ht="6.75" customHeight="1" thickBot="1" x14ac:dyDescent="0.35">
      <c r="B120" s="296"/>
      <c r="C120" s="380"/>
      <c r="D120" s="381"/>
      <c r="E120" s="382"/>
      <c r="F120" s="383"/>
      <c r="G120" s="301"/>
      <c r="H120" s="297"/>
    </row>
    <row r="121" spans="2:8" ht="15" thickTop="1" x14ac:dyDescent="0.3">
      <c r="B121" s="296"/>
      <c r="C121" s="310"/>
      <c r="D121" s="310"/>
      <c r="E121" s="311"/>
      <c r="F121" s="311"/>
      <c r="G121" s="301"/>
      <c r="H121" s="297"/>
    </row>
    <row r="122" spans="2:8" ht="15" thickBot="1" x14ac:dyDescent="0.35">
      <c r="B122" s="298"/>
      <c r="C122" s="299"/>
      <c r="D122" s="299"/>
      <c r="E122" s="299"/>
      <c r="F122" s="299"/>
      <c r="G122" s="299"/>
      <c r="H122" s="300"/>
    </row>
    <row r="126" spans="2:8" x14ac:dyDescent="0.3">
      <c r="B126" s="337" t="s">
        <v>275</v>
      </c>
    </row>
    <row r="127" spans="2:8" ht="48" customHeight="1" x14ac:dyDescent="0.3">
      <c r="B127" s="396" t="s">
        <v>276</v>
      </c>
      <c r="C127" s="396"/>
    </row>
    <row r="128" spans="2:8" x14ac:dyDescent="0.3">
      <c r="B128" s="397">
        <v>44342</v>
      </c>
      <c r="C128" s="397"/>
    </row>
  </sheetData>
  <sheetProtection sheet="1" scenarios="1" formatCells="0" formatColumns="0" formatRows="0"/>
  <autoFilter ref="B85:H119" xr:uid="{00000000-0009-0000-0000-000000000000}">
    <filterColumn colId="1" showButton="0"/>
    <filterColumn colId="3" showButton="0"/>
  </autoFilter>
  <mergeCells count="170">
    <mergeCell ref="B127:C127"/>
    <mergeCell ref="B128:C128"/>
    <mergeCell ref="C111:D111"/>
    <mergeCell ref="E111:F111"/>
    <mergeCell ref="C65:D65"/>
    <mergeCell ref="E65:F65"/>
    <mergeCell ref="C66:D66"/>
    <mergeCell ref="E66:F66"/>
    <mergeCell ref="C67:D67"/>
    <mergeCell ref="E67:F67"/>
    <mergeCell ref="C113:D113"/>
    <mergeCell ref="E113:F113"/>
    <mergeCell ref="C112:D112"/>
    <mergeCell ref="E112:F112"/>
    <mergeCell ref="C71:D71"/>
    <mergeCell ref="E71:F71"/>
    <mergeCell ref="C72:D72"/>
    <mergeCell ref="E72:F72"/>
    <mergeCell ref="C73:D73"/>
    <mergeCell ref="E73:F73"/>
    <mergeCell ref="C68:D68"/>
    <mergeCell ref="E68:F68"/>
    <mergeCell ref="C69:D69"/>
    <mergeCell ref="E69:F69"/>
    <mergeCell ref="B79:H79"/>
    <mergeCell ref="C93:D93"/>
    <mergeCell ref="C70:D70"/>
    <mergeCell ref="E70:F70"/>
    <mergeCell ref="C109:D109"/>
    <mergeCell ref="E109:F109"/>
    <mergeCell ref="C110:D110"/>
    <mergeCell ref="E110:F110"/>
    <mergeCell ref="C106:D106"/>
    <mergeCell ref="E106:F106"/>
    <mergeCell ref="C107:D107"/>
    <mergeCell ref="E107:F107"/>
    <mergeCell ref="C108:D108"/>
    <mergeCell ref="E108:F108"/>
    <mergeCell ref="C103:D103"/>
    <mergeCell ref="E103:F103"/>
    <mergeCell ref="E93:F93"/>
    <mergeCell ref="C94:D94"/>
    <mergeCell ref="E94:F94"/>
    <mergeCell ref="C90:D90"/>
    <mergeCell ref="E90:F90"/>
    <mergeCell ref="C91:D91"/>
    <mergeCell ref="E91:F91"/>
    <mergeCell ref="C92:D92"/>
    <mergeCell ref="C50:D50"/>
    <mergeCell ref="E50:F50"/>
    <mergeCell ref="C51:D51"/>
    <mergeCell ref="E51:F51"/>
    <mergeCell ref="C52:D52"/>
    <mergeCell ref="E52:F52"/>
    <mergeCell ref="C56:D56"/>
    <mergeCell ref="E56:F56"/>
    <mergeCell ref="C57:D57"/>
    <mergeCell ref="E57:F57"/>
    <mergeCell ref="C53:D53"/>
    <mergeCell ref="E53:F53"/>
    <mergeCell ref="C54:D54"/>
    <mergeCell ref="E54:F54"/>
    <mergeCell ref="C39:D39"/>
    <mergeCell ref="E39:F39"/>
    <mergeCell ref="B43:H43"/>
    <mergeCell ref="C99:D99"/>
    <mergeCell ref="E99:F99"/>
    <mergeCell ref="C49:D49"/>
    <mergeCell ref="E49:F49"/>
    <mergeCell ref="C98:D98"/>
    <mergeCell ref="E98:F98"/>
    <mergeCell ref="C40:D40"/>
    <mergeCell ref="E40:F40"/>
    <mergeCell ref="C41:D41"/>
    <mergeCell ref="E41:F41"/>
    <mergeCell ref="C55:D55"/>
    <mergeCell ref="E55:F55"/>
    <mergeCell ref="E96:F96"/>
    <mergeCell ref="C88:D88"/>
    <mergeCell ref="E88:F88"/>
    <mergeCell ref="B75:H75"/>
    <mergeCell ref="B77:H77"/>
    <mergeCell ref="C47:D47"/>
    <mergeCell ref="E47:F47"/>
    <mergeCell ref="C48:D48"/>
    <mergeCell ref="E48:F48"/>
    <mergeCell ref="C89:D89"/>
    <mergeCell ref="E89:F89"/>
    <mergeCell ref="E86:F86"/>
    <mergeCell ref="C87:D87"/>
    <mergeCell ref="E87:F87"/>
    <mergeCell ref="C114:D114"/>
    <mergeCell ref="E114:F114"/>
    <mergeCell ref="C102:D102"/>
    <mergeCell ref="E102:F102"/>
    <mergeCell ref="C104:D104"/>
    <mergeCell ref="E104:F104"/>
    <mergeCell ref="C105:D105"/>
    <mergeCell ref="E105:F105"/>
    <mergeCell ref="C95:D95"/>
    <mergeCell ref="E95:F95"/>
    <mergeCell ref="C97:D97"/>
    <mergeCell ref="E97:F97"/>
    <mergeCell ref="C96:D96"/>
    <mergeCell ref="C101:D101"/>
    <mergeCell ref="E101:F101"/>
    <mergeCell ref="C100:D100"/>
    <mergeCell ref="E100:F100"/>
    <mergeCell ref="E92:F92"/>
    <mergeCell ref="C86:D86"/>
    <mergeCell ref="C21:D21"/>
    <mergeCell ref="E21:F21"/>
    <mergeCell ref="C22:D22"/>
    <mergeCell ref="E22:F22"/>
    <mergeCell ref="C23:D23"/>
    <mergeCell ref="E23:F23"/>
    <mergeCell ref="B59:H59"/>
    <mergeCell ref="B61:H61"/>
    <mergeCell ref="B63:H63"/>
    <mergeCell ref="C24:D24"/>
    <mergeCell ref="E24:F24"/>
    <mergeCell ref="E30:F30"/>
    <mergeCell ref="C29:D29"/>
    <mergeCell ref="E29:F29"/>
    <mergeCell ref="C28:D28"/>
    <mergeCell ref="E28:F28"/>
    <mergeCell ref="C27:D27"/>
    <mergeCell ref="E27:F27"/>
    <mergeCell ref="C26:D26"/>
    <mergeCell ref="E26:F26"/>
    <mergeCell ref="C37:D37"/>
    <mergeCell ref="E37:F37"/>
    <mergeCell ref="C38:D38"/>
    <mergeCell ref="E38:F38"/>
    <mergeCell ref="C119:D119"/>
    <mergeCell ref="E119:F119"/>
    <mergeCell ref="C120:D120"/>
    <mergeCell ref="E120:F120"/>
    <mergeCell ref="C118:D118"/>
    <mergeCell ref="E118:F118"/>
    <mergeCell ref="C117:D117"/>
    <mergeCell ref="E117:F117"/>
    <mergeCell ref="C115:D115"/>
    <mergeCell ref="E115:F115"/>
    <mergeCell ref="C116:D116"/>
    <mergeCell ref="E116:F116"/>
    <mergeCell ref="B2:H2"/>
    <mergeCell ref="B4:H5"/>
    <mergeCell ref="B6:H6"/>
    <mergeCell ref="B7:H7"/>
    <mergeCell ref="C85:D85"/>
    <mergeCell ref="E85:F85"/>
    <mergeCell ref="B9:H9"/>
    <mergeCell ref="B11:H11"/>
    <mergeCell ref="B45:H45"/>
    <mergeCell ref="B15:H15"/>
    <mergeCell ref="B17:H17"/>
    <mergeCell ref="B13:H13"/>
    <mergeCell ref="B19:H19"/>
    <mergeCell ref="B14:H14"/>
    <mergeCell ref="B35:H35"/>
    <mergeCell ref="C25:D25"/>
    <mergeCell ref="E25:F25"/>
    <mergeCell ref="C31:D31"/>
    <mergeCell ref="E31:F31"/>
    <mergeCell ref="C32:D32"/>
    <mergeCell ref="E32:F32"/>
    <mergeCell ref="C33:D33"/>
    <mergeCell ref="E33:F33"/>
    <mergeCell ref="C30:D3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1"/>
  <sheetViews>
    <sheetView showGridLines="0" topLeftCell="A4" zoomScale="85" zoomScaleNormal="85" workbookViewId="0">
      <selection activeCell="A10" sqref="A10:K10"/>
    </sheetView>
  </sheetViews>
  <sheetFormatPr baseColWidth="10" defaultColWidth="10.88671875" defaultRowHeight="14.4" x14ac:dyDescent="0.3"/>
  <cols>
    <col min="1" max="1" width="26.5546875" customWidth="1"/>
    <col min="2" max="2" width="29.5546875" customWidth="1"/>
    <col min="4" max="4" width="27.44140625" customWidth="1"/>
    <col min="6" max="6" width="14.5546875" customWidth="1"/>
  </cols>
  <sheetData>
    <row r="1" spans="1:11" s="9" customFormat="1" ht="37.5" customHeight="1" x14ac:dyDescent="0.25">
      <c r="A1" s="411"/>
      <c r="B1" s="455" t="str">
        <f>+'2 CONTEXTO E IDENTIFICACIÓN'!B1</f>
        <v>MAPA DE RIESGOS</v>
      </c>
      <c r="C1" s="50" t="str">
        <f>+'2 CONTEXTO E IDENTIFICACIÓN'!C1</f>
        <v>CÓDIGO:</v>
      </c>
      <c r="D1" s="50">
        <f>+'2 CONTEXTO E IDENTIFICACIÓN'!D1</f>
        <v>0</v>
      </c>
      <c r="F1" s="241" t="str">
        <f>+'2 CONTEXTO E IDENTIFICACIÓN'!$F$4</f>
        <v>Elaboración o Actualización:</v>
      </c>
      <c r="G1" s="262" t="str">
        <f>+IF('2 CONTEXTO E IDENTIFICACIÓN'!$G$4="","",'2 CONTEXTO E IDENTIFICACIÓN'!$G$4)</f>
        <v/>
      </c>
      <c r="H1" s="20"/>
      <c r="I1" s="20"/>
    </row>
    <row r="2" spans="1:11" s="9" customFormat="1" ht="37.5" customHeight="1" x14ac:dyDescent="0.25">
      <c r="A2" s="411"/>
      <c r="B2" s="456"/>
      <c r="C2" s="50" t="str">
        <f>+'2 CONTEXTO E IDENTIFICACIÓN'!C2</f>
        <v>VERSIÓN:</v>
      </c>
      <c r="D2" s="50">
        <f>+'2 CONTEXTO E IDENTIFICACIÓN'!D2</f>
        <v>0</v>
      </c>
      <c r="F2" s="244" t="str">
        <f>+'2 CONTEXTO E IDENTIFICACIÓN'!$D$5</f>
        <v>Vigencia del:</v>
      </c>
      <c r="G2" s="242" t="str">
        <f>+IF('2 CONTEXTO E IDENTIFICACIÓN'!$E$5="","",'2 CONTEXTO E IDENTIFICACIÓN'!$E$5)</f>
        <v/>
      </c>
      <c r="H2" s="243" t="s">
        <v>111</v>
      </c>
      <c r="I2" s="240" t="str">
        <f>+IF('2 CONTEXTO E IDENTIFICACIÓN'!$G$5="","",'2 CONTEXTO E IDENTIFICACIÓN'!$G$5)</f>
        <v/>
      </c>
    </row>
    <row r="3" spans="1:11" s="9" customFormat="1" ht="8.25" customHeight="1" x14ac:dyDescent="0.25">
      <c r="A3" s="22"/>
      <c r="B3" s="22"/>
      <c r="C3" s="22"/>
      <c r="D3" s="52"/>
      <c r="F3" s="56"/>
    </row>
    <row r="4" spans="1:11" s="10" customFormat="1" ht="14.4" customHeight="1" x14ac:dyDescent="0.3">
      <c r="A4" s="27" t="s">
        <v>159</v>
      </c>
      <c r="B4" s="412" t="str">
        <f>+IF('2 CONTEXTO E IDENTIFICACIÓN'!$B$4="","",'2 CONTEXTO E IDENTIFICACIÓN'!$B$4)</f>
        <v/>
      </c>
      <c r="C4" s="412"/>
      <c r="D4" s="412"/>
      <c r="E4" s="144"/>
      <c r="F4" s="145"/>
    </row>
    <row r="5" spans="1:11" ht="15" thickBot="1" x14ac:dyDescent="0.35">
      <c r="A5" s="27" t="s">
        <v>157</v>
      </c>
      <c r="B5" s="412" t="str">
        <f>+IF('2 CONTEXTO E IDENTIFICACIÓN'!$D$4="","",'2 CONTEXTO E IDENTIFICACIÓN'!$D$4)</f>
        <v/>
      </c>
      <c r="C5" s="413"/>
      <c r="D5" s="413"/>
    </row>
    <row r="6" spans="1:11" ht="15" thickBot="1" x14ac:dyDescent="0.35">
      <c r="A6" s="485" t="s">
        <v>46</v>
      </c>
      <c r="B6" s="486"/>
      <c r="C6" s="486"/>
      <c r="D6" s="486"/>
      <c r="E6" s="486"/>
      <c r="F6" s="486"/>
      <c r="G6" s="486"/>
      <c r="H6" s="486"/>
      <c r="I6" s="486"/>
      <c r="J6" s="486"/>
      <c r="K6" s="487"/>
    </row>
    <row r="7" spans="1:11" ht="6" customHeight="1" thickBot="1" x14ac:dyDescent="0.35">
      <c r="A7" s="485"/>
      <c r="B7" s="486"/>
      <c r="C7" s="486"/>
      <c r="D7" s="486"/>
      <c r="E7" s="486"/>
      <c r="F7" s="486"/>
      <c r="G7" s="486"/>
      <c r="H7" s="486"/>
      <c r="I7" s="486"/>
      <c r="J7" s="486"/>
      <c r="K7" s="487"/>
    </row>
    <row r="8" spans="1:11" ht="34.5" customHeight="1" x14ac:dyDescent="0.3">
      <c r="A8" s="488" t="s">
        <v>47</v>
      </c>
      <c r="B8" s="489"/>
      <c r="C8" s="489"/>
      <c r="D8" s="489"/>
      <c r="E8" s="489"/>
      <c r="F8" s="489"/>
      <c r="G8" s="489"/>
      <c r="H8" s="489"/>
      <c r="I8" s="489"/>
      <c r="J8" s="489"/>
      <c r="K8" s="490"/>
    </row>
    <row r="9" spans="1:11" ht="18.75" customHeight="1" x14ac:dyDescent="0.3">
      <c r="A9" s="494" t="s">
        <v>24</v>
      </c>
      <c r="B9" s="495"/>
      <c r="C9" s="495"/>
      <c r="D9" s="495"/>
      <c r="E9" s="495"/>
      <c r="F9" s="495"/>
      <c r="G9" s="495"/>
      <c r="H9" s="495"/>
      <c r="I9" s="495"/>
      <c r="J9" s="495"/>
      <c r="K9" s="496"/>
    </row>
    <row r="10" spans="1:11" ht="34.5" customHeight="1" x14ac:dyDescent="0.3">
      <c r="A10" s="491" t="s">
        <v>25</v>
      </c>
      <c r="B10" s="492"/>
      <c r="C10" s="492"/>
      <c r="D10" s="492"/>
      <c r="E10" s="492"/>
      <c r="F10" s="492"/>
      <c r="G10" s="492"/>
      <c r="H10" s="492"/>
      <c r="I10" s="492"/>
      <c r="J10" s="492"/>
      <c r="K10" s="493"/>
    </row>
    <row r="11" spans="1:11" ht="50.25" customHeight="1" thickBot="1" x14ac:dyDescent="0.35">
      <c r="A11" s="482" t="s">
        <v>119</v>
      </c>
      <c r="B11" s="483"/>
      <c r="C11" s="483"/>
      <c r="D11" s="483"/>
      <c r="E11" s="483"/>
      <c r="F11" s="483"/>
      <c r="G11" s="483"/>
      <c r="H11" s="483"/>
      <c r="I11" s="483"/>
      <c r="J11" s="483"/>
      <c r="K11" s="484"/>
    </row>
    <row r="12" spans="1:11" x14ac:dyDescent="0.3">
      <c r="A12" s="146"/>
      <c r="B12" s="146"/>
      <c r="C12" s="146"/>
      <c r="D12" s="146"/>
      <c r="E12" s="146"/>
      <c r="F12" s="146"/>
      <c r="G12" s="146"/>
      <c r="H12" s="146"/>
      <c r="I12" s="146"/>
      <c r="J12" s="146"/>
      <c r="K12" s="146"/>
    </row>
    <row r="13" spans="1:11" s="148" customFormat="1" ht="39.6" x14ac:dyDescent="0.3">
      <c r="A13" s="147"/>
      <c r="B13" s="479" t="s">
        <v>31</v>
      </c>
      <c r="C13" s="480"/>
      <c r="D13" s="481" t="s">
        <v>32</v>
      </c>
      <c r="E13" s="481"/>
      <c r="G13" s="95" t="s">
        <v>88</v>
      </c>
    </row>
    <row r="14" spans="1:11" x14ac:dyDescent="0.3">
      <c r="A14" s="149" t="s">
        <v>26</v>
      </c>
      <c r="B14" s="150">
        <f>+COUNTIF('8 MAPA RIESGOS'!$G$9:$G$28,G14)</f>
        <v>0</v>
      </c>
      <c r="C14" s="151">
        <f>+B14/$B$18</f>
        <v>0</v>
      </c>
      <c r="D14" s="150">
        <f>+COUNTIF('8 MAPA RIESGOS'!$L$9:$L$28,G14)</f>
        <v>0</v>
      </c>
      <c r="E14" s="151">
        <f>+D14/$D$18</f>
        <v>0</v>
      </c>
      <c r="G14" s="125" t="s">
        <v>84</v>
      </c>
    </row>
    <row r="15" spans="1:11" x14ac:dyDescent="0.3">
      <c r="A15" s="149" t="s">
        <v>27</v>
      </c>
      <c r="B15" s="150">
        <f>+COUNTIF('8 MAPA RIESGOS'!$G$9:$G$28,G15)</f>
        <v>9</v>
      </c>
      <c r="C15" s="151">
        <f t="shared" ref="C15:C18" si="0">+B15/$B$18</f>
        <v>0.45</v>
      </c>
      <c r="D15" s="150">
        <f>+COUNTIF('8 MAPA RIESGOS'!$L$9:$L$28,G15)</f>
        <v>9</v>
      </c>
      <c r="E15" s="151">
        <f t="shared" ref="E15:E18" si="1">+D15/$D$18</f>
        <v>0.45</v>
      </c>
      <c r="G15" s="108" t="s">
        <v>85</v>
      </c>
    </row>
    <row r="16" spans="1:11" x14ac:dyDescent="0.3">
      <c r="A16" s="149" t="s">
        <v>28</v>
      </c>
      <c r="B16" s="150">
        <f>+COUNTIF('8 MAPA RIESGOS'!$G$9:$G$28,G16)</f>
        <v>11</v>
      </c>
      <c r="C16" s="151">
        <f t="shared" si="0"/>
        <v>0.55000000000000004</v>
      </c>
      <c r="D16" s="150">
        <f>+COUNTIF('8 MAPA RIESGOS'!$L$9:$L$28,G16)</f>
        <v>11</v>
      </c>
      <c r="E16" s="151">
        <f t="shared" si="1"/>
        <v>0.55000000000000004</v>
      </c>
      <c r="G16" s="112" t="s">
        <v>5</v>
      </c>
    </row>
    <row r="17" spans="1:7" x14ac:dyDescent="0.3">
      <c r="A17" s="149" t="s">
        <v>29</v>
      </c>
      <c r="B17" s="150">
        <f>+COUNTIF('8 MAPA RIESGOS'!$G$9:$G$28,G17)</f>
        <v>0</v>
      </c>
      <c r="C17" s="151">
        <f t="shared" si="0"/>
        <v>0</v>
      </c>
      <c r="D17" s="150">
        <f>+COUNTIF('8 MAPA RIESGOS'!$L$9:$L$28,G17)</f>
        <v>0</v>
      </c>
      <c r="E17" s="151">
        <f t="shared" si="1"/>
        <v>0</v>
      </c>
      <c r="G17" s="116" t="s">
        <v>86</v>
      </c>
    </row>
    <row r="18" spans="1:7" x14ac:dyDescent="0.3">
      <c r="A18" s="149" t="s">
        <v>30</v>
      </c>
      <c r="B18" s="150">
        <f>+SUM(B14:B17)</f>
        <v>20</v>
      </c>
      <c r="C18" s="151">
        <f t="shared" si="0"/>
        <v>1</v>
      </c>
      <c r="D18" s="150">
        <f>+SUM(D14:D17)</f>
        <v>20</v>
      </c>
      <c r="E18" s="151">
        <f t="shared" si="1"/>
        <v>1</v>
      </c>
    </row>
    <row r="20" spans="1:7" s="152" customFormat="1" x14ac:dyDescent="0.3">
      <c r="B20" s="153" t="s">
        <v>31</v>
      </c>
      <c r="D20" s="153" t="s">
        <v>32</v>
      </c>
    </row>
    <row r="21" spans="1:7" s="152" customFormat="1" ht="41.4" customHeight="1" x14ac:dyDescent="0.3">
      <c r="B21" s="154" t="str">
        <f>+IF((B14/B18)&gt;=0.2,G14,+IF(((B14/B18)+(B15/B18))&gt;=0.3,G15,+IF(((B14/B18)+(B15/B18)+(B16/B18))&gt;=0.4,G16,+IF((B14/B18)+(B15/B18)+(B16/B18)+(B17/B18)&gt;=0.5,G17,""))))</f>
        <v>Alto</v>
      </c>
      <c r="D21" s="154" t="str">
        <f>+IF((D14/D18)&gt;=0.2,G14,+IF(((D14/D18)+(D15/D18))&gt;=0.3,G15,+IF(((D14/D18)+(D15/D18)+(D16/D18))&gt;=0.4,G16,+IF((D14/D18)+(D15/D18)+(D16/D18)+(D17/D18)&gt;=0.5,G17,""))))</f>
        <v>Alto</v>
      </c>
    </row>
  </sheetData>
  <sheetProtection sheet="1" formatCells="0" formatColumns="0" formatRows="0"/>
  <mergeCells count="12">
    <mergeCell ref="A1:A2"/>
    <mergeCell ref="A7:K7"/>
    <mergeCell ref="A8:K8"/>
    <mergeCell ref="A10:K10"/>
    <mergeCell ref="A9:K9"/>
    <mergeCell ref="B1:B2"/>
    <mergeCell ref="B13:C13"/>
    <mergeCell ref="D13:E13"/>
    <mergeCell ref="A11:K11"/>
    <mergeCell ref="A6:K6"/>
    <mergeCell ref="B4:D4"/>
    <mergeCell ref="B5:D5"/>
  </mergeCells>
  <conditionalFormatting sqref="B21:D21">
    <cfRule type="containsText" dxfId="3" priority="1" operator="containsText" text="Bajo">
      <formula>NOT(ISERROR(SEARCH("Bajo",B21)))</formula>
    </cfRule>
    <cfRule type="containsText" dxfId="2" priority="2" operator="containsText" text="Moderado">
      <formula>NOT(ISERROR(SEARCH("Moderado",B21)))</formula>
    </cfRule>
    <cfRule type="containsText" dxfId="1" priority="3" operator="containsText" text="Alto">
      <formula>NOT(ISERROR(SEARCH("Alto",B21)))</formula>
    </cfRule>
    <cfRule type="containsText" dxfId="0" priority="4" operator="containsText" text="Extremo">
      <formula>NOT(ISERROR(SEARCH("Extremo",B21)))</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5"/>
  <dimension ref="A1:D23"/>
  <sheetViews>
    <sheetView view="pageBreakPreview" zoomScale="110" zoomScaleNormal="100" zoomScaleSheetLayoutView="110" workbookViewId="0">
      <selection activeCell="A4" sqref="A4:D6"/>
    </sheetView>
  </sheetViews>
  <sheetFormatPr baseColWidth="10" defaultRowHeight="14.4" x14ac:dyDescent="0.3"/>
  <cols>
    <col min="1" max="1" width="17.44140625" style="326" customWidth="1"/>
    <col min="2" max="2" width="23.5546875" customWidth="1"/>
    <col min="3" max="3" width="12.44140625" customWidth="1"/>
    <col min="4" max="4" width="16.5546875" customWidth="1"/>
    <col min="5" max="256" width="10.88671875"/>
    <col min="257" max="257" width="17.6640625" customWidth="1"/>
    <col min="258" max="258" width="23.5546875" customWidth="1"/>
    <col min="259" max="259" width="10.88671875"/>
    <col min="260" max="260" width="12.6640625" customWidth="1"/>
    <col min="261" max="512" width="10.88671875"/>
    <col min="513" max="513" width="17.6640625" customWidth="1"/>
    <col min="514" max="514" width="23.5546875" customWidth="1"/>
    <col min="515" max="515" width="10.88671875"/>
    <col min="516" max="516" width="12.6640625" customWidth="1"/>
    <col min="517" max="768" width="10.88671875"/>
    <col min="769" max="769" width="17.6640625" customWidth="1"/>
    <col min="770" max="770" width="23.5546875" customWidth="1"/>
    <col min="771" max="771" width="10.88671875"/>
    <col min="772" max="772" width="12.6640625" customWidth="1"/>
    <col min="773" max="1024" width="10.88671875"/>
    <col min="1025" max="1025" width="17.6640625" customWidth="1"/>
    <col min="1026" max="1026" width="23.5546875" customWidth="1"/>
    <col min="1027" max="1027" width="10.88671875"/>
    <col min="1028" max="1028" width="12.6640625" customWidth="1"/>
    <col min="1029" max="1280" width="10.88671875"/>
    <col min="1281" max="1281" width="17.6640625" customWidth="1"/>
    <col min="1282" max="1282" width="23.5546875" customWidth="1"/>
    <col min="1283" max="1283" width="10.88671875"/>
    <col min="1284" max="1284" width="12.6640625" customWidth="1"/>
    <col min="1285" max="1536" width="10.88671875"/>
    <col min="1537" max="1537" width="17.6640625" customWidth="1"/>
    <col min="1538" max="1538" width="23.5546875" customWidth="1"/>
    <col min="1539" max="1539" width="10.88671875"/>
    <col min="1540" max="1540" width="12.6640625" customWidth="1"/>
    <col min="1541" max="1792" width="10.88671875"/>
    <col min="1793" max="1793" width="17.6640625" customWidth="1"/>
    <col min="1794" max="1794" width="23.5546875" customWidth="1"/>
    <col min="1795" max="1795" width="10.88671875"/>
    <col min="1796" max="1796" width="12.6640625" customWidth="1"/>
    <col min="1797" max="2048" width="10.88671875"/>
    <col min="2049" max="2049" width="17.6640625" customWidth="1"/>
    <col min="2050" max="2050" width="23.5546875" customWidth="1"/>
    <col min="2051" max="2051" width="10.88671875"/>
    <col min="2052" max="2052" width="12.6640625" customWidth="1"/>
    <col min="2053" max="2304" width="10.88671875"/>
    <col min="2305" max="2305" width="17.6640625" customWidth="1"/>
    <col min="2306" max="2306" width="23.5546875" customWidth="1"/>
    <col min="2307" max="2307" width="10.88671875"/>
    <col min="2308" max="2308" width="12.6640625" customWidth="1"/>
    <col min="2309" max="2560" width="10.88671875"/>
    <col min="2561" max="2561" width="17.6640625" customWidth="1"/>
    <col min="2562" max="2562" width="23.5546875" customWidth="1"/>
    <col min="2563" max="2563" width="10.88671875"/>
    <col min="2564" max="2564" width="12.6640625" customWidth="1"/>
    <col min="2565" max="2816" width="10.88671875"/>
    <col min="2817" max="2817" width="17.6640625" customWidth="1"/>
    <col min="2818" max="2818" width="23.5546875" customWidth="1"/>
    <col min="2819" max="2819" width="10.88671875"/>
    <col min="2820" max="2820" width="12.6640625" customWidth="1"/>
    <col min="2821" max="3072" width="10.88671875"/>
    <col min="3073" max="3073" width="17.6640625" customWidth="1"/>
    <col min="3074" max="3074" width="23.5546875" customWidth="1"/>
    <col min="3075" max="3075" width="10.88671875"/>
    <col min="3076" max="3076" width="12.6640625" customWidth="1"/>
    <col min="3077" max="3328" width="10.88671875"/>
    <col min="3329" max="3329" width="17.6640625" customWidth="1"/>
    <col min="3330" max="3330" width="23.5546875" customWidth="1"/>
    <col min="3331" max="3331" width="10.88671875"/>
    <col min="3332" max="3332" width="12.6640625" customWidth="1"/>
    <col min="3333" max="3584" width="10.88671875"/>
    <col min="3585" max="3585" width="17.6640625" customWidth="1"/>
    <col min="3586" max="3586" width="23.5546875" customWidth="1"/>
    <col min="3587" max="3587" width="10.88671875"/>
    <col min="3588" max="3588" width="12.6640625" customWidth="1"/>
    <col min="3589" max="3840" width="10.88671875"/>
    <col min="3841" max="3841" width="17.6640625" customWidth="1"/>
    <col min="3842" max="3842" width="23.5546875" customWidth="1"/>
    <col min="3843" max="3843" width="10.88671875"/>
    <col min="3844" max="3844" width="12.6640625" customWidth="1"/>
    <col min="3845" max="4096" width="10.88671875"/>
    <col min="4097" max="4097" width="17.6640625" customWidth="1"/>
    <col min="4098" max="4098" width="23.5546875" customWidth="1"/>
    <col min="4099" max="4099" width="10.88671875"/>
    <col min="4100" max="4100" width="12.6640625" customWidth="1"/>
    <col min="4101" max="4352" width="10.88671875"/>
    <col min="4353" max="4353" width="17.6640625" customWidth="1"/>
    <col min="4354" max="4354" width="23.5546875" customWidth="1"/>
    <col min="4355" max="4355" width="10.88671875"/>
    <col min="4356" max="4356" width="12.6640625" customWidth="1"/>
    <col min="4357" max="4608" width="10.88671875"/>
    <col min="4609" max="4609" width="17.6640625" customWidth="1"/>
    <col min="4610" max="4610" width="23.5546875" customWidth="1"/>
    <col min="4611" max="4611" width="10.88671875"/>
    <col min="4612" max="4612" width="12.6640625" customWidth="1"/>
    <col min="4613" max="4864" width="10.88671875"/>
    <col min="4865" max="4865" width="17.6640625" customWidth="1"/>
    <col min="4866" max="4866" width="23.5546875" customWidth="1"/>
    <col min="4867" max="4867" width="10.88671875"/>
    <col min="4868" max="4868" width="12.6640625" customWidth="1"/>
    <col min="4869" max="5120" width="10.88671875"/>
    <col min="5121" max="5121" width="17.6640625" customWidth="1"/>
    <col min="5122" max="5122" width="23.5546875" customWidth="1"/>
    <col min="5123" max="5123" width="10.88671875"/>
    <col min="5124" max="5124" width="12.6640625" customWidth="1"/>
    <col min="5125" max="5376" width="10.88671875"/>
    <col min="5377" max="5377" width="17.6640625" customWidth="1"/>
    <col min="5378" max="5378" width="23.5546875" customWidth="1"/>
    <col min="5379" max="5379" width="10.88671875"/>
    <col min="5380" max="5380" width="12.6640625" customWidth="1"/>
    <col min="5381" max="5632" width="10.88671875"/>
    <col min="5633" max="5633" width="17.6640625" customWidth="1"/>
    <col min="5634" max="5634" width="23.5546875" customWidth="1"/>
    <col min="5635" max="5635" width="10.88671875"/>
    <col min="5636" max="5636" width="12.6640625" customWidth="1"/>
    <col min="5637" max="5888" width="10.88671875"/>
    <col min="5889" max="5889" width="17.6640625" customWidth="1"/>
    <col min="5890" max="5890" width="23.5546875" customWidth="1"/>
    <col min="5891" max="5891" width="10.88671875"/>
    <col min="5892" max="5892" width="12.6640625" customWidth="1"/>
    <col min="5893" max="6144" width="10.88671875"/>
    <col min="6145" max="6145" width="17.6640625" customWidth="1"/>
    <col min="6146" max="6146" width="23.5546875" customWidth="1"/>
    <col min="6147" max="6147" width="10.88671875"/>
    <col min="6148" max="6148" width="12.6640625" customWidth="1"/>
    <col min="6149" max="6400" width="10.88671875"/>
    <col min="6401" max="6401" width="17.6640625" customWidth="1"/>
    <col min="6402" max="6402" width="23.5546875" customWidth="1"/>
    <col min="6403" max="6403" width="10.88671875"/>
    <col min="6404" max="6404" width="12.6640625" customWidth="1"/>
    <col min="6405" max="6656" width="10.88671875"/>
    <col min="6657" max="6657" width="17.6640625" customWidth="1"/>
    <col min="6658" max="6658" width="23.5546875" customWidth="1"/>
    <col min="6659" max="6659" width="10.88671875"/>
    <col min="6660" max="6660" width="12.6640625" customWidth="1"/>
    <col min="6661" max="6912" width="10.88671875"/>
    <col min="6913" max="6913" width="17.6640625" customWidth="1"/>
    <col min="6914" max="6914" width="23.5546875" customWidth="1"/>
    <col min="6915" max="6915" width="10.88671875"/>
    <col min="6916" max="6916" width="12.6640625" customWidth="1"/>
    <col min="6917" max="7168" width="10.88671875"/>
    <col min="7169" max="7169" width="17.6640625" customWidth="1"/>
    <col min="7170" max="7170" width="23.5546875" customWidth="1"/>
    <col min="7171" max="7171" width="10.88671875"/>
    <col min="7172" max="7172" width="12.6640625" customWidth="1"/>
    <col min="7173" max="7424" width="10.88671875"/>
    <col min="7425" max="7425" width="17.6640625" customWidth="1"/>
    <col min="7426" max="7426" width="23.5546875" customWidth="1"/>
    <col min="7427" max="7427" width="10.88671875"/>
    <col min="7428" max="7428" width="12.6640625" customWidth="1"/>
    <col min="7429" max="7680" width="10.88671875"/>
    <col min="7681" max="7681" width="17.6640625" customWidth="1"/>
    <col min="7682" max="7682" width="23.5546875" customWidth="1"/>
    <col min="7683" max="7683" width="10.88671875"/>
    <col min="7684" max="7684" width="12.6640625" customWidth="1"/>
    <col min="7685" max="7936" width="10.88671875"/>
    <col min="7937" max="7937" width="17.6640625" customWidth="1"/>
    <col min="7938" max="7938" width="23.5546875" customWidth="1"/>
    <col min="7939" max="7939" width="10.88671875"/>
    <col min="7940" max="7940" width="12.6640625" customWidth="1"/>
    <col min="7941" max="8192" width="10.88671875"/>
    <col min="8193" max="8193" width="17.6640625" customWidth="1"/>
    <col min="8194" max="8194" width="23.5546875" customWidth="1"/>
    <col min="8195" max="8195" width="10.88671875"/>
    <col min="8196" max="8196" width="12.6640625" customWidth="1"/>
    <col min="8197" max="8448" width="10.88671875"/>
    <col min="8449" max="8449" width="17.6640625" customWidth="1"/>
    <col min="8450" max="8450" width="23.5546875" customWidth="1"/>
    <col min="8451" max="8451" width="10.88671875"/>
    <col min="8452" max="8452" width="12.6640625" customWidth="1"/>
    <col min="8453" max="8704" width="10.88671875"/>
    <col min="8705" max="8705" width="17.6640625" customWidth="1"/>
    <col min="8706" max="8706" width="23.5546875" customWidth="1"/>
    <col min="8707" max="8707" width="10.88671875"/>
    <col min="8708" max="8708" width="12.6640625" customWidth="1"/>
    <col min="8709" max="8960" width="10.88671875"/>
    <col min="8961" max="8961" width="17.6640625" customWidth="1"/>
    <col min="8962" max="8962" width="23.5546875" customWidth="1"/>
    <col min="8963" max="8963" width="10.88671875"/>
    <col min="8964" max="8964" width="12.6640625" customWidth="1"/>
    <col min="8965" max="9216" width="10.88671875"/>
    <col min="9217" max="9217" width="17.6640625" customWidth="1"/>
    <col min="9218" max="9218" width="23.5546875" customWidth="1"/>
    <col min="9219" max="9219" width="10.88671875"/>
    <col min="9220" max="9220" width="12.6640625" customWidth="1"/>
    <col min="9221" max="9472" width="10.88671875"/>
    <col min="9473" max="9473" width="17.6640625" customWidth="1"/>
    <col min="9474" max="9474" width="23.5546875" customWidth="1"/>
    <col min="9475" max="9475" width="10.88671875"/>
    <col min="9476" max="9476" width="12.6640625" customWidth="1"/>
    <col min="9477" max="9728" width="10.88671875"/>
    <col min="9729" max="9729" width="17.6640625" customWidth="1"/>
    <col min="9730" max="9730" width="23.5546875" customWidth="1"/>
    <col min="9731" max="9731" width="10.88671875"/>
    <col min="9732" max="9732" width="12.6640625" customWidth="1"/>
    <col min="9733" max="9984" width="10.88671875"/>
    <col min="9985" max="9985" width="17.6640625" customWidth="1"/>
    <col min="9986" max="9986" width="23.5546875" customWidth="1"/>
    <col min="9987" max="9987" width="10.88671875"/>
    <col min="9988" max="9988" width="12.6640625" customWidth="1"/>
    <col min="9989" max="10240" width="10.88671875"/>
    <col min="10241" max="10241" width="17.6640625" customWidth="1"/>
    <col min="10242" max="10242" width="23.5546875" customWidth="1"/>
    <col min="10243" max="10243" width="10.88671875"/>
    <col min="10244" max="10244" width="12.6640625" customWidth="1"/>
    <col min="10245" max="10496" width="10.88671875"/>
    <col min="10497" max="10497" width="17.6640625" customWidth="1"/>
    <col min="10498" max="10498" width="23.5546875" customWidth="1"/>
    <col min="10499" max="10499" width="10.88671875"/>
    <col min="10500" max="10500" width="12.6640625" customWidth="1"/>
    <col min="10501" max="10752" width="10.88671875"/>
    <col min="10753" max="10753" width="17.6640625" customWidth="1"/>
    <col min="10754" max="10754" width="23.5546875" customWidth="1"/>
    <col min="10755" max="10755" width="10.88671875"/>
    <col min="10756" max="10756" width="12.6640625" customWidth="1"/>
    <col min="10757" max="11008" width="10.88671875"/>
    <col min="11009" max="11009" width="17.6640625" customWidth="1"/>
    <col min="11010" max="11010" width="23.5546875" customWidth="1"/>
    <col min="11011" max="11011" width="10.88671875"/>
    <col min="11012" max="11012" width="12.6640625" customWidth="1"/>
    <col min="11013" max="11264" width="10.88671875"/>
    <col min="11265" max="11265" width="17.6640625" customWidth="1"/>
    <col min="11266" max="11266" width="23.5546875" customWidth="1"/>
    <col min="11267" max="11267" width="10.88671875"/>
    <col min="11268" max="11268" width="12.6640625" customWidth="1"/>
    <col min="11269" max="11520" width="10.88671875"/>
    <col min="11521" max="11521" width="17.6640625" customWidth="1"/>
    <col min="11522" max="11522" width="23.5546875" customWidth="1"/>
    <col min="11523" max="11523" width="10.88671875"/>
    <col min="11524" max="11524" width="12.6640625" customWidth="1"/>
    <col min="11525" max="11776" width="10.88671875"/>
    <col min="11777" max="11777" width="17.6640625" customWidth="1"/>
    <col min="11778" max="11778" width="23.5546875" customWidth="1"/>
    <col min="11779" max="11779" width="10.88671875"/>
    <col min="11780" max="11780" width="12.6640625" customWidth="1"/>
    <col min="11781" max="12032" width="10.88671875"/>
    <col min="12033" max="12033" width="17.6640625" customWidth="1"/>
    <col min="12034" max="12034" width="23.5546875" customWidth="1"/>
    <col min="12035" max="12035" width="10.88671875"/>
    <col min="12036" max="12036" width="12.6640625" customWidth="1"/>
    <col min="12037" max="12288" width="10.88671875"/>
    <col min="12289" max="12289" width="17.6640625" customWidth="1"/>
    <col min="12290" max="12290" width="23.5546875" customWidth="1"/>
    <col min="12291" max="12291" width="10.88671875"/>
    <col min="12292" max="12292" width="12.6640625" customWidth="1"/>
    <col min="12293" max="12544" width="10.88671875"/>
    <col min="12545" max="12545" width="17.6640625" customWidth="1"/>
    <col min="12546" max="12546" width="23.5546875" customWidth="1"/>
    <col min="12547" max="12547" width="10.88671875"/>
    <col min="12548" max="12548" width="12.6640625" customWidth="1"/>
    <col min="12549" max="12800" width="10.88671875"/>
    <col min="12801" max="12801" width="17.6640625" customWidth="1"/>
    <col min="12802" max="12802" width="23.5546875" customWidth="1"/>
    <col min="12803" max="12803" width="10.88671875"/>
    <col min="12804" max="12804" width="12.6640625" customWidth="1"/>
    <col min="12805" max="13056" width="10.88671875"/>
    <col min="13057" max="13057" width="17.6640625" customWidth="1"/>
    <col min="13058" max="13058" width="23.5546875" customWidth="1"/>
    <col min="13059" max="13059" width="10.88671875"/>
    <col min="13060" max="13060" width="12.6640625" customWidth="1"/>
    <col min="13061" max="13312" width="10.88671875"/>
    <col min="13313" max="13313" width="17.6640625" customWidth="1"/>
    <col min="13314" max="13314" width="23.5546875" customWidth="1"/>
    <col min="13315" max="13315" width="10.88671875"/>
    <col min="13316" max="13316" width="12.6640625" customWidth="1"/>
    <col min="13317" max="13568" width="10.88671875"/>
    <col min="13569" max="13569" width="17.6640625" customWidth="1"/>
    <col min="13570" max="13570" width="23.5546875" customWidth="1"/>
    <col min="13571" max="13571" width="10.88671875"/>
    <col min="13572" max="13572" width="12.6640625" customWidth="1"/>
    <col min="13573" max="13824" width="10.88671875"/>
    <col min="13825" max="13825" width="17.6640625" customWidth="1"/>
    <col min="13826" max="13826" width="23.5546875" customWidth="1"/>
    <col min="13827" max="13827" width="10.88671875"/>
    <col min="13828" max="13828" width="12.6640625" customWidth="1"/>
    <col min="13829" max="14080" width="10.88671875"/>
    <col min="14081" max="14081" width="17.6640625" customWidth="1"/>
    <col min="14082" max="14082" width="23.5546875" customWidth="1"/>
    <col min="14083" max="14083" width="10.88671875"/>
    <col min="14084" max="14084" width="12.6640625" customWidth="1"/>
    <col min="14085" max="14336" width="10.88671875"/>
    <col min="14337" max="14337" width="17.6640625" customWidth="1"/>
    <col min="14338" max="14338" width="23.5546875" customWidth="1"/>
    <col min="14339" max="14339" width="10.88671875"/>
    <col min="14340" max="14340" width="12.6640625" customWidth="1"/>
    <col min="14341" max="14592" width="10.88671875"/>
    <col min="14593" max="14593" width="17.6640625" customWidth="1"/>
    <col min="14594" max="14594" width="23.5546875" customWidth="1"/>
    <col min="14595" max="14595" width="10.88671875"/>
    <col min="14596" max="14596" width="12.6640625" customWidth="1"/>
    <col min="14597" max="14848" width="10.88671875"/>
    <col min="14849" max="14849" width="17.6640625" customWidth="1"/>
    <col min="14850" max="14850" width="23.5546875" customWidth="1"/>
    <col min="14851" max="14851" width="10.88671875"/>
    <col min="14852" max="14852" width="12.6640625" customWidth="1"/>
    <col min="14853" max="15104" width="10.88671875"/>
    <col min="15105" max="15105" width="17.6640625" customWidth="1"/>
    <col min="15106" max="15106" width="23.5546875" customWidth="1"/>
    <col min="15107" max="15107" width="10.88671875"/>
    <col min="15108" max="15108" width="12.6640625" customWidth="1"/>
    <col min="15109" max="15360" width="10.88671875"/>
    <col min="15361" max="15361" width="17.6640625" customWidth="1"/>
    <col min="15362" max="15362" width="23.5546875" customWidth="1"/>
    <col min="15363" max="15363" width="10.88671875"/>
    <col min="15364" max="15364" width="12.6640625" customWidth="1"/>
    <col min="15365" max="15616" width="10.88671875"/>
    <col min="15617" max="15617" width="17.6640625" customWidth="1"/>
    <col min="15618" max="15618" width="23.5546875" customWidth="1"/>
    <col min="15619" max="15619" width="10.88671875"/>
    <col min="15620" max="15620" width="12.6640625" customWidth="1"/>
    <col min="15621" max="15872" width="10.88671875"/>
    <col min="15873" max="15873" width="17.6640625" customWidth="1"/>
    <col min="15874" max="15874" width="23.5546875" customWidth="1"/>
    <col min="15875" max="15875" width="10.88671875"/>
    <col min="15876" max="15876" width="12.6640625" customWidth="1"/>
    <col min="15877" max="16128" width="10.88671875"/>
    <col min="16129" max="16129" width="17.6640625" customWidth="1"/>
    <col min="16130" max="16130" width="23.5546875" customWidth="1"/>
    <col min="16131" max="16131" width="10.88671875"/>
    <col min="16132" max="16132" width="12.6640625" customWidth="1"/>
    <col min="16133" max="16384" width="10.88671875"/>
  </cols>
  <sheetData>
    <row r="1" spans="1:4" ht="36.75" customHeight="1" x14ac:dyDescent="0.3">
      <c r="A1" s="497"/>
      <c r="B1" s="411" t="str">
        <f>+'2 CONTEXTO E IDENTIFICACIÓN'!B1</f>
        <v>MAPA DE RIESGOS</v>
      </c>
      <c r="C1" s="50" t="str">
        <f>+'2 CONTEXTO E IDENTIFICACIÓN'!C1</f>
        <v>CÓDIGO:</v>
      </c>
      <c r="D1" s="167">
        <f>+'2 CONTEXTO E IDENTIFICACIÓN'!D1</f>
        <v>0</v>
      </c>
    </row>
    <row r="2" spans="1:4" ht="36.75" customHeight="1" x14ac:dyDescent="0.3">
      <c r="A2" s="497"/>
      <c r="B2" s="411"/>
      <c r="C2" s="50" t="str">
        <f>+'2 CONTEXTO E IDENTIFICACIÓN'!C2</f>
        <v>VERSIÓN:</v>
      </c>
      <c r="D2" s="167">
        <f>+'2 CONTEXTO E IDENTIFICACIÓN'!D2</f>
        <v>0</v>
      </c>
    </row>
    <row r="3" spans="1:4" s="235" customFormat="1" x14ac:dyDescent="0.3">
      <c r="A3" s="322" t="s">
        <v>12</v>
      </c>
      <c r="B3" s="499" t="s">
        <v>48</v>
      </c>
      <c r="C3" s="499"/>
      <c r="D3" s="499"/>
    </row>
    <row r="4" spans="1:4" ht="69.75" customHeight="1" x14ac:dyDescent="0.3">
      <c r="A4" s="323"/>
      <c r="B4" s="500"/>
      <c r="C4" s="500"/>
      <c r="D4" s="500"/>
    </row>
    <row r="5" spans="1:4" s="236" customFormat="1" ht="91.5" customHeight="1" x14ac:dyDescent="0.3">
      <c r="A5" s="323"/>
      <c r="B5" s="500"/>
      <c r="C5" s="500"/>
      <c r="D5" s="500"/>
    </row>
    <row r="6" spans="1:4" x14ac:dyDescent="0.3">
      <c r="A6" s="324"/>
      <c r="B6" s="498"/>
      <c r="C6" s="498"/>
      <c r="D6" s="498"/>
    </row>
    <row r="7" spans="1:4" x14ac:dyDescent="0.3">
      <c r="A7" s="324"/>
      <c r="B7" s="498"/>
      <c r="C7" s="498"/>
      <c r="D7" s="498"/>
    </row>
    <row r="8" spans="1:4" x14ac:dyDescent="0.3">
      <c r="A8" s="324"/>
      <c r="B8" s="501"/>
      <c r="C8" s="501"/>
      <c r="D8" s="501"/>
    </row>
    <row r="9" spans="1:4" x14ac:dyDescent="0.3">
      <c r="A9" s="324"/>
      <c r="B9" s="498"/>
      <c r="C9" s="498"/>
      <c r="D9" s="498"/>
    </row>
    <row r="10" spans="1:4" x14ac:dyDescent="0.3">
      <c r="A10" s="325"/>
      <c r="B10" s="237"/>
      <c r="C10" s="237"/>
      <c r="D10" s="237"/>
    </row>
    <row r="11" spans="1:4" x14ac:dyDescent="0.3">
      <c r="A11" s="325"/>
      <c r="B11" s="237"/>
      <c r="C11" s="237"/>
      <c r="D11" s="237"/>
    </row>
    <row r="12" spans="1:4" x14ac:dyDescent="0.3">
      <c r="A12" s="325"/>
      <c r="B12" s="237"/>
      <c r="C12" s="237"/>
      <c r="D12" s="237"/>
    </row>
    <row r="13" spans="1:4" x14ac:dyDescent="0.3">
      <c r="A13" s="325"/>
      <c r="B13" s="237"/>
      <c r="C13" s="237"/>
      <c r="D13" s="237"/>
    </row>
    <row r="14" spans="1:4" x14ac:dyDescent="0.3">
      <c r="A14" s="325"/>
      <c r="B14" s="237"/>
      <c r="C14" s="237"/>
      <c r="D14" s="237"/>
    </row>
    <row r="15" spans="1:4" x14ac:dyDescent="0.3">
      <c r="A15" s="325"/>
      <c r="B15" s="237"/>
      <c r="C15" s="237"/>
      <c r="D15" s="237"/>
    </row>
    <row r="16" spans="1:4" x14ac:dyDescent="0.3">
      <c r="A16" s="325"/>
      <c r="B16" s="237"/>
      <c r="C16" s="237"/>
      <c r="D16" s="237"/>
    </row>
    <row r="17" spans="1:4" x14ac:dyDescent="0.3">
      <c r="A17" s="325"/>
      <c r="B17" s="237"/>
      <c r="C17" s="237"/>
      <c r="D17" s="237"/>
    </row>
    <row r="18" spans="1:4" x14ac:dyDescent="0.3">
      <c r="A18" s="325"/>
      <c r="B18" s="237"/>
      <c r="C18" s="237"/>
      <c r="D18" s="237"/>
    </row>
    <row r="19" spans="1:4" x14ac:dyDescent="0.3">
      <c r="A19" s="325"/>
      <c r="B19" s="237"/>
      <c r="C19" s="237"/>
      <c r="D19" s="237"/>
    </row>
    <row r="20" spans="1:4" x14ac:dyDescent="0.3">
      <c r="A20" s="325"/>
      <c r="B20" s="237"/>
      <c r="C20" s="237"/>
      <c r="D20" s="237"/>
    </row>
    <row r="21" spans="1:4" x14ac:dyDescent="0.3">
      <c r="A21" s="325"/>
      <c r="B21" s="237"/>
      <c r="C21" s="237"/>
      <c r="D21" s="237"/>
    </row>
    <row r="22" spans="1:4" x14ac:dyDescent="0.3">
      <c r="A22" s="325"/>
      <c r="B22" s="237"/>
      <c r="C22" s="237"/>
      <c r="D22" s="237"/>
    </row>
    <row r="23" spans="1:4" x14ac:dyDescent="0.3">
      <c r="A23" s="325"/>
      <c r="B23" s="237"/>
      <c r="C23" s="237"/>
      <c r="D23" s="237"/>
    </row>
  </sheetData>
  <sheetProtection sheet="1" scenarios="1" formatCells="0" formatColumns="0" formatRows="0" insertRows="0"/>
  <mergeCells count="9">
    <mergeCell ref="A1:A2"/>
    <mergeCell ref="B9:D9"/>
    <mergeCell ref="B3:D3"/>
    <mergeCell ref="B5:D5"/>
    <mergeCell ref="B8:D8"/>
    <mergeCell ref="B4:D4"/>
    <mergeCell ref="B7:D7"/>
    <mergeCell ref="B6:D6"/>
    <mergeCell ref="B1:B2"/>
  </mergeCells>
  <pageMargins left="0.7" right="0.7" top="0.75" bottom="0.75" header="0.3" footer="0.3"/>
  <pageSetup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2"/>
  <sheetViews>
    <sheetView showGridLines="0" zoomScale="70" zoomScaleNormal="70" workbookViewId="0">
      <pane ySplit="8" topLeftCell="A28" activePane="bottomLeft" state="frozen"/>
      <selection pane="bottomLeft" activeCell="D49" sqref="D49"/>
    </sheetView>
  </sheetViews>
  <sheetFormatPr baseColWidth="10" defaultColWidth="11.44140625" defaultRowHeight="13.8" x14ac:dyDescent="0.3"/>
  <cols>
    <col min="1" max="1" width="21.44140625" style="10" customWidth="1"/>
    <col min="2" max="2" width="34" style="10" customWidth="1"/>
    <col min="3" max="3" width="26" style="10" customWidth="1"/>
    <col min="4" max="4" width="28.44140625" style="10" customWidth="1"/>
    <col min="5" max="5" width="35" style="10" customWidth="1"/>
    <col min="6" max="6" width="24.5546875" style="10" customWidth="1"/>
    <col min="7" max="7" width="30.88671875" style="49" customWidth="1"/>
    <col min="8" max="8" width="30" style="10" hidden="1" customWidth="1"/>
    <col min="9" max="9" width="26.33203125" style="49" customWidth="1"/>
    <col min="10" max="29" width="11.44140625" style="10" customWidth="1"/>
    <col min="30" max="30" width="8.109375" style="10" customWidth="1"/>
    <col min="31" max="35" width="32.33203125" style="10" customWidth="1"/>
    <col min="36" max="16377" width="11.44140625" style="10"/>
    <col min="16378" max="16384" width="25.44140625" style="10" customWidth="1"/>
  </cols>
  <sheetData>
    <row r="1" spans="1:9" s="9" customFormat="1" ht="37.5" customHeight="1" x14ac:dyDescent="0.25">
      <c r="A1" s="401"/>
      <c r="B1" s="400" t="s">
        <v>11</v>
      </c>
      <c r="C1" s="257" t="s">
        <v>133</v>
      </c>
      <c r="D1" s="257"/>
      <c r="G1" s="190"/>
      <c r="H1" s="182"/>
      <c r="I1" s="190"/>
    </row>
    <row r="2" spans="1:9" s="9" customFormat="1" ht="37.5" customHeight="1" x14ac:dyDescent="0.25">
      <c r="A2" s="401"/>
      <c r="B2" s="400"/>
      <c r="C2" s="257" t="s">
        <v>134</v>
      </c>
      <c r="D2" s="258"/>
      <c r="G2" s="190"/>
      <c r="H2" s="182"/>
      <c r="I2" s="190"/>
    </row>
    <row r="3" spans="1:9" s="9" customFormat="1" ht="3.9" customHeight="1" x14ac:dyDescent="0.25">
      <c r="A3" s="254"/>
      <c r="B3" s="254"/>
      <c r="C3" s="255"/>
      <c r="D3" s="256"/>
      <c r="G3" s="190"/>
      <c r="H3" s="182"/>
      <c r="I3" s="190"/>
    </row>
    <row r="4" spans="1:9" ht="27" customHeight="1" x14ac:dyDescent="0.3">
      <c r="A4" s="19" t="s">
        <v>159</v>
      </c>
      <c r="B4" s="253"/>
      <c r="C4" s="19" t="s">
        <v>157</v>
      </c>
      <c r="D4" s="399"/>
      <c r="E4" s="399"/>
      <c r="F4" s="168" t="s">
        <v>207</v>
      </c>
      <c r="G4" s="165"/>
    </row>
    <row r="5" spans="1:9" ht="27.6" x14ac:dyDescent="0.3">
      <c r="A5" s="19" t="s">
        <v>158</v>
      </c>
      <c r="B5" s="402"/>
      <c r="C5" s="402"/>
      <c r="D5" s="166" t="s">
        <v>206</v>
      </c>
      <c r="E5" s="165"/>
      <c r="F5" s="161" t="s">
        <v>111</v>
      </c>
      <c r="G5" s="165"/>
    </row>
    <row r="6" spans="1:9" x14ac:dyDescent="0.3">
      <c r="A6" s="248"/>
      <c r="B6" s="250"/>
      <c r="C6" s="250"/>
      <c r="D6" s="251"/>
      <c r="E6" s="252"/>
      <c r="F6" s="249"/>
      <c r="G6" s="252"/>
    </row>
    <row r="7" spans="1:9" ht="21" customHeight="1" x14ac:dyDescent="0.3">
      <c r="A7" s="398" t="s">
        <v>223</v>
      </c>
      <c r="B7" s="398" t="s">
        <v>78</v>
      </c>
      <c r="C7" s="398" t="s">
        <v>139</v>
      </c>
      <c r="D7" s="398" t="s">
        <v>138</v>
      </c>
      <c r="E7" s="398" t="s">
        <v>50</v>
      </c>
      <c r="F7" s="398" t="s">
        <v>51</v>
      </c>
      <c r="G7" s="398"/>
    </row>
    <row r="8" spans="1:9" ht="42" customHeight="1" x14ac:dyDescent="0.3">
      <c r="A8" s="398"/>
      <c r="B8" s="398"/>
      <c r="C8" s="398"/>
      <c r="D8" s="398"/>
      <c r="E8" s="398"/>
      <c r="F8" s="161" t="s">
        <v>8</v>
      </c>
      <c r="G8" s="161" t="s">
        <v>168</v>
      </c>
      <c r="H8" s="161" t="s">
        <v>169</v>
      </c>
      <c r="I8" s="161" t="s">
        <v>167</v>
      </c>
    </row>
    <row r="9" spans="1:9" s="11" customFormat="1" ht="168.6" customHeight="1" x14ac:dyDescent="0.3">
      <c r="A9" s="2" t="s">
        <v>13</v>
      </c>
      <c r="B9" s="2" t="s">
        <v>142</v>
      </c>
      <c r="C9" s="2" t="s">
        <v>305</v>
      </c>
      <c r="D9" s="2" t="s">
        <v>304</v>
      </c>
      <c r="E9" s="339" t="str">
        <f>+CONCATENATE(B9," ",C9," ",D9)</f>
        <v>Posibilidad de pérdida Económica y Reputacional por Demora en definición de conductas diagnósticas y terapeuticas del paciente debido a falta de control en el presupuesto y su ejecución para garantizar disponibilidad de insumos, dispositivos y reactivos para la ejecución de las actividades de apoyo diagnóstico y terapeútico.</v>
      </c>
      <c r="F9" s="3" t="s">
        <v>165</v>
      </c>
      <c r="G9" s="2" t="s">
        <v>136</v>
      </c>
      <c r="H9" s="183" t="str">
        <f>+IF(F9='11 FORMULAS'!$B$4,'11 FORMULAS'!$C$4,IF(F9='11 FORMULAS'!$B$6,'11 FORMULAS'!$C$6,IF(F9='11 FORMULAS'!$B$8,'11 FORMULAS'!$C$8,IF(F9='11 FORMULAS'!$B$10,'11 FORMULAS'!$C$10,""))))</f>
        <v/>
      </c>
      <c r="I9" s="341" t="str">
        <f>+G9&amp;H9</f>
        <v>Procesos</v>
      </c>
    </row>
    <row r="10" spans="1:9" s="11" customFormat="1" ht="114" customHeight="1" x14ac:dyDescent="0.3">
      <c r="A10" s="2" t="s">
        <v>14</v>
      </c>
      <c r="B10" s="2" t="s">
        <v>267</v>
      </c>
      <c r="C10" s="2" t="s">
        <v>306</v>
      </c>
      <c r="D10" s="2" t="s">
        <v>307</v>
      </c>
      <c r="E10" s="339" t="str">
        <f t="shared" ref="E10:E28" si="0">+CONCATENATE(B10," ",C10," ",D10)</f>
        <v>Posibilidad de pérdida Reputacional y Económica por Aumento de la insatisfacción de los usuarios baja adherencia a Protocolos y estrategias para garantizar la humanización y la calidad en la prestación de los servicios de salud.</v>
      </c>
      <c r="F10" s="3" t="s">
        <v>165</v>
      </c>
      <c r="G10" s="2" t="s">
        <v>136</v>
      </c>
      <c r="H10" s="183" t="str">
        <f>+IF(F10='11 FORMULAS'!$B$4,'11 FORMULAS'!$C$4,IF(F10='11 FORMULAS'!$B$6,'11 FORMULAS'!$C$6,IF(F10='11 FORMULAS'!$B$8,'11 FORMULAS'!$C$8,IF(F10='11 FORMULAS'!$B$10,'11 FORMULAS'!$C$10,""))))</f>
        <v/>
      </c>
      <c r="I10" s="341" t="str">
        <f t="shared" ref="I10:I28" si="1">+G10&amp;H10</f>
        <v>Procesos</v>
      </c>
    </row>
    <row r="11" spans="1:9" ht="139.5" customHeight="1" x14ac:dyDescent="0.3">
      <c r="A11" s="2" t="s">
        <v>15</v>
      </c>
      <c r="B11" s="2" t="s">
        <v>142</v>
      </c>
      <c r="C11" s="2" t="s">
        <v>284</v>
      </c>
      <c r="D11" s="2" t="s">
        <v>283</v>
      </c>
      <c r="E11" s="167" t="str">
        <f t="shared" si="0"/>
        <v>Posibilidad de pérdida Económica y Reputacional Por ineficiencia en el uso de los recursos financieros, humanos, tecnológicos debido a fallas en el seguimiento y control de los planes y programas institucionales que materializan la plataforma estratégica de la ESE.</v>
      </c>
      <c r="F11" s="3" t="s">
        <v>165</v>
      </c>
      <c r="G11" s="2" t="s">
        <v>136</v>
      </c>
      <c r="H11" s="183" t="str">
        <f>+IF(F11='11 FORMULAS'!$B$4,'11 FORMULAS'!$C$4,IF(F11='11 FORMULAS'!$B$6,'11 FORMULAS'!$C$6,IF(F11='11 FORMULAS'!$B$8,'11 FORMULAS'!$C$8,IF(F11='11 FORMULAS'!$B$10,'11 FORMULAS'!$C$10,""))))</f>
        <v/>
      </c>
      <c r="I11" s="341" t="str">
        <f t="shared" si="1"/>
        <v>Procesos</v>
      </c>
    </row>
    <row r="12" spans="1:9" ht="108" customHeight="1" x14ac:dyDescent="0.3">
      <c r="A12" s="2" t="s">
        <v>16</v>
      </c>
      <c r="B12" s="2" t="s">
        <v>141</v>
      </c>
      <c r="C12" s="2" t="s">
        <v>287</v>
      </c>
      <c r="D12" s="2" t="s">
        <v>285</v>
      </c>
      <c r="E12" s="167" t="str">
        <f t="shared" si="0"/>
        <v>Posibilidad de pérdida Reputacional Por afectación de la imagen institucional debido al incumplimiento de las metas e indicadores trazados en los diferentes planes y programas institucionales.</v>
      </c>
      <c r="F12" s="3" t="s">
        <v>160</v>
      </c>
      <c r="G12" s="2"/>
      <c r="H12" s="183" t="str">
        <f>+IF(F12='11 FORMULAS'!$B$4,'11 FORMULAS'!$C$4,IF(F12='11 FORMULAS'!$B$6,'11 FORMULAS'!$C$6,IF(F12='11 FORMULAS'!$B$8,'11 FORMULAS'!$C$8,IF(F12='11 FORMULAS'!$B$10,'11 FORMULAS'!$C$10,""))))</f>
        <v>Procesos</v>
      </c>
      <c r="I12" s="341" t="str">
        <f t="shared" si="1"/>
        <v>Procesos</v>
      </c>
    </row>
    <row r="13" spans="1:9" ht="144.75" customHeight="1" x14ac:dyDescent="0.3">
      <c r="A13" s="2" t="s">
        <v>17</v>
      </c>
      <c r="B13" s="2" t="s">
        <v>142</v>
      </c>
      <c r="C13" s="2" t="s">
        <v>288</v>
      </c>
      <c r="D13" s="2" t="s">
        <v>286</v>
      </c>
      <c r="E13" s="167" t="str">
        <f t="shared" si="0"/>
        <v>Posibilidad de pérdida Económica y Reputacional Por deterioro de la eficacia, eficiencia y efectividad de los procesos debido a incumplimiento en los reportes de información, aplicación de metodologías apropiadas para las auditorías internas y omision de implementación de medidas y mecanismos de control.</v>
      </c>
      <c r="F13" s="3" t="s">
        <v>160</v>
      </c>
      <c r="G13" s="2"/>
      <c r="H13" s="183" t="str">
        <f>+IF(F13='11 FORMULAS'!$B$4,'11 FORMULAS'!$C$4,IF(F13='11 FORMULAS'!$B$6,'11 FORMULAS'!$C$6,IF(F13='11 FORMULAS'!$B$8,'11 FORMULAS'!$C$8,IF(F13='11 FORMULAS'!$B$10,'11 FORMULAS'!$C$10,""))))</f>
        <v>Procesos</v>
      </c>
      <c r="I13" s="341" t="str">
        <f t="shared" si="1"/>
        <v>Procesos</v>
      </c>
    </row>
    <row r="14" spans="1:9" ht="99.75" customHeight="1" x14ac:dyDescent="0.3">
      <c r="A14" s="2" t="s">
        <v>18</v>
      </c>
      <c r="B14" s="2" t="s">
        <v>142</v>
      </c>
      <c r="C14" s="2" t="s">
        <v>289</v>
      </c>
      <c r="D14" s="2" t="s">
        <v>290</v>
      </c>
      <c r="E14" s="167" t="str">
        <f t="shared" si="0"/>
        <v>Posibilidad de pérdida Económica y Reputacional Por sanciones y multas debido a incumplimiento de la aplicación de  las normas y leyes en materia de contabilización y protección de los recursos financieros de la E.S.E.</v>
      </c>
      <c r="F14" s="3" t="s">
        <v>160</v>
      </c>
      <c r="G14" s="2"/>
      <c r="H14" s="183" t="str">
        <f>+IF(F14='11 FORMULAS'!$B$4,'11 FORMULAS'!$C$4,IF(F14='11 FORMULAS'!$B$6,'11 FORMULAS'!$C$6,IF(F14='11 FORMULAS'!$B$8,'11 FORMULAS'!$C$8,IF(F14='11 FORMULAS'!$B$10,'11 FORMULAS'!$C$10,""))))</f>
        <v>Procesos</v>
      </c>
      <c r="I14" s="341" t="str">
        <f t="shared" si="1"/>
        <v>Procesos</v>
      </c>
    </row>
    <row r="15" spans="1:9" ht="133.5" customHeight="1" x14ac:dyDescent="0.3">
      <c r="A15" s="2" t="s">
        <v>19</v>
      </c>
      <c r="B15" s="2" t="s">
        <v>267</v>
      </c>
      <c r="C15" s="2" t="s">
        <v>291</v>
      </c>
      <c r="D15" s="2" t="s">
        <v>292</v>
      </c>
      <c r="E15" s="167" t="str">
        <f t="shared" si="0"/>
        <v>Posibilidad de pérdida Reputacional y Económica Por aumento de los incidentes y eventos adversos relacionados con la atención en salud debido a baja adherencia a los procesos, protocolos y programas orientados a la atención en salud con seguridad y calidad.</v>
      </c>
      <c r="F15" s="3" t="s">
        <v>165</v>
      </c>
      <c r="G15" s="2" t="s">
        <v>136</v>
      </c>
      <c r="H15" s="183" t="str">
        <f>+IF(F15='11 FORMULAS'!$B$4,'11 FORMULAS'!$C$4,IF(F15='11 FORMULAS'!$B$6,'11 FORMULAS'!$C$6,IF(F15='11 FORMULAS'!$B$8,'11 FORMULAS'!$C$8,IF(F15='11 FORMULAS'!$B$10,'11 FORMULAS'!$C$10,""))))</f>
        <v/>
      </c>
      <c r="I15" s="341" t="str">
        <f t="shared" si="1"/>
        <v>Procesos</v>
      </c>
    </row>
    <row r="16" spans="1:9" ht="133.5" customHeight="1" x14ac:dyDescent="0.3">
      <c r="A16" s="2" t="s">
        <v>20</v>
      </c>
      <c r="B16" s="2" t="s">
        <v>142</v>
      </c>
      <c r="C16" s="2" t="s">
        <v>293</v>
      </c>
      <c r="D16" s="2" t="s">
        <v>294</v>
      </c>
      <c r="E16" s="167" t="str">
        <f t="shared" si="0"/>
        <v>Posibilidad de pérdida Económica y Reputacional Por aumento de las erogaciones por demandas en contra de la E.S.E debido a fallas en la prestación de los servicios de salud, el no cumplimiento de estandares para la contratación por prestación de servicios.</v>
      </c>
      <c r="F16" s="3" t="s">
        <v>165</v>
      </c>
      <c r="G16" s="2" t="s">
        <v>136</v>
      </c>
      <c r="H16" s="183" t="str">
        <f>+IF(F16='11 FORMULAS'!$B$4,'11 FORMULAS'!$C$4,IF(F16='11 FORMULAS'!$B$6,'11 FORMULAS'!$C$6,IF(F16='11 FORMULAS'!$B$8,'11 FORMULAS'!$C$8,IF(F16='11 FORMULAS'!$B$10,'11 FORMULAS'!$C$10,""))))</f>
        <v/>
      </c>
      <c r="I16" s="341" t="str">
        <f t="shared" si="1"/>
        <v>Procesos</v>
      </c>
    </row>
    <row r="17" spans="1:9" s="12" customFormat="1" ht="102.6" customHeight="1" x14ac:dyDescent="0.3">
      <c r="A17" s="2" t="s">
        <v>21</v>
      </c>
      <c r="B17" s="2" t="s">
        <v>142</v>
      </c>
      <c r="C17" s="2" t="s">
        <v>295</v>
      </c>
      <c r="D17" s="2" t="s">
        <v>296</v>
      </c>
      <c r="E17" s="167" t="str">
        <f t="shared" si="0"/>
        <v>Posibilidad de pérdida Económica y Reputacional por sanciones y multas debido a la no actualización de los procesos y procedimientos del área contable y su baja adherencia que deterioran los recursos de la E.S.E.</v>
      </c>
      <c r="F17" s="3" t="s">
        <v>165</v>
      </c>
      <c r="G17" s="2" t="s">
        <v>136</v>
      </c>
      <c r="H17" s="183" t="str">
        <f>+IF(F17='11 FORMULAS'!$B$4,'11 FORMULAS'!$C$4,IF(F17='11 FORMULAS'!$B$6,'11 FORMULAS'!$C$6,IF(F17='11 FORMULAS'!$B$8,'11 FORMULAS'!$C$8,IF(F17='11 FORMULAS'!$B$10,'11 FORMULAS'!$C$10,""))))</f>
        <v/>
      </c>
      <c r="I17" s="341" t="str">
        <f t="shared" si="1"/>
        <v>Procesos</v>
      </c>
    </row>
    <row r="18" spans="1:9" s="12" customFormat="1" ht="130.94999999999999" customHeight="1" x14ac:dyDescent="0.3">
      <c r="A18" s="2" t="s">
        <v>33</v>
      </c>
      <c r="B18" s="2" t="s">
        <v>140</v>
      </c>
      <c r="C18" s="2" t="s">
        <v>297</v>
      </c>
      <c r="D18" s="2" t="s">
        <v>298</v>
      </c>
      <c r="E18" s="167" t="str">
        <f t="shared" si="0"/>
        <v>Posibilidad de pérdida Económica por desequilibrios entre los costos de producción y venta de servicios debido a la ausencia de un sistema integral de costos que permita la prestación y venta de servicios de salud con equilibrio financiero</v>
      </c>
      <c r="F18" s="3" t="s">
        <v>160</v>
      </c>
      <c r="G18" s="2"/>
      <c r="H18" s="183" t="str">
        <f>+IF(F18='11 FORMULAS'!$B$4,'11 FORMULAS'!$C$4,IF(F18='11 FORMULAS'!$B$6,'11 FORMULAS'!$C$6,IF(F18='11 FORMULAS'!$B$8,'11 FORMULAS'!$C$8,IF(F18='11 FORMULAS'!$B$10,'11 FORMULAS'!$C$10,""))))</f>
        <v>Procesos</v>
      </c>
      <c r="I18" s="341" t="str">
        <f t="shared" si="1"/>
        <v>Procesos</v>
      </c>
    </row>
    <row r="19" spans="1:9" s="12" customFormat="1" ht="100.95" customHeight="1" x14ac:dyDescent="0.3">
      <c r="A19" s="2" t="s">
        <v>34</v>
      </c>
      <c r="B19" s="2" t="s">
        <v>140</v>
      </c>
      <c r="C19" s="2" t="s">
        <v>300</v>
      </c>
      <c r="D19" s="2" t="s">
        <v>299</v>
      </c>
      <c r="E19" s="167" t="str">
        <f t="shared" si="0"/>
        <v>Posibilidad de pérdida Económica por deterioro y fuga de los recursos financieros debido a la falta de seguimiento y continuidad a los procesos de conciliación y depuración de las cuentas por cobrar.</v>
      </c>
      <c r="F19" s="3" t="s">
        <v>160</v>
      </c>
      <c r="G19" s="2"/>
      <c r="H19" s="183" t="str">
        <f>+IF(F19='11 FORMULAS'!$B$4,'11 FORMULAS'!$C$4,IF(F19='11 FORMULAS'!$B$6,'11 FORMULAS'!$C$6,IF(F19='11 FORMULAS'!$B$8,'11 FORMULAS'!$C$8,IF(F19='11 FORMULAS'!$B$10,'11 FORMULAS'!$C$10,""))))</f>
        <v>Procesos</v>
      </c>
      <c r="I19" s="341" t="str">
        <f t="shared" si="1"/>
        <v>Procesos</v>
      </c>
    </row>
    <row r="20" spans="1:9" s="12" customFormat="1" ht="96.6" customHeight="1" x14ac:dyDescent="0.3">
      <c r="A20" s="2" t="s">
        <v>35</v>
      </c>
      <c r="B20" s="2" t="s">
        <v>140</v>
      </c>
      <c r="C20" s="2" t="s">
        <v>301</v>
      </c>
      <c r="D20" s="2" t="s">
        <v>302</v>
      </c>
      <c r="E20" s="167" t="str">
        <f t="shared" si="0"/>
        <v>Posibilidad de pérdida Económica por reprocesos e inconsistencias en el proceso de facturación debdido a alta rotación de personal, fallas en los controles que garanticen la adherencia a los procesos para la facturación.</v>
      </c>
      <c r="F20" s="3" t="s">
        <v>160</v>
      </c>
      <c r="G20" s="2"/>
      <c r="H20" s="183" t="str">
        <f>+IF(F20='11 FORMULAS'!$B$4,'11 FORMULAS'!$C$4,IF(F20='11 FORMULAS'!$B$6,'11 FORMULAS'!$C$6,IF(F20='11 FORMULAS'!$B$8,'11 FORMULAS'!$C$8,IF(F20='11 FORMULAS'!$B$10,'11 FORMULAS'!$C$10,""))))</f>
        <v>Procesos</v>
      </c>
      <c r="I20" s="341" t="str">
        <f t="shared" si="1"/>
        <v>Procesos</v>
      </c>
    </row>
    <row r="21" spans="1:9" s="12" customFormat="1" ht="100.95" customHeight="1" x14ac:dyDescent="0.3">
      <c r="A21" s="2" t="s">
        <v>36</v>
      </c>
      <c r="B21" s="2" t="s">
        <v>267</v>
      </c>
      <c r="C21" s="2" t="s">
        <v>308</v>
      </c>
      <c r="D21" s="2" t="s">
        <v>303</v>
      </c>
      <c r="E21" s="167" t="str">
        <f t="shared" si="0"/>
        <v>Posibilidad de pérdida Reputacional y Económica por multas y sanciones debido a la ausencia de controles y herramientas que mitiguen el fraude, lavado de activos y financiación del terrorismo.</v>
      </c>
      <c r="F21" s="3" t="s">
        <v>160</v>
      </c>
      <c r="G21" s="2"/>
      <c r="H21" s="183" t="str">
        <f>+IF(F21='11 FORMULAS'!$B$4,'11 FORMULAS'!$C$4,IF(F21='11 FORMULAS'!$B$6,'11 FORMULAS'!$C$6,IF(F21='11 FORMULAS'!$B$8,'11 FORMULAS'!$C$8,IF(F21='11 FORMULAS'!$B$10,'11 FORMULAS'!$C$10,""))))</f>
        <v>Procesos</v>
      </c>
      <c r="I21" s="341" t="str">
        <f t="shared" si="1"/>
        <v>Procesos</v>
      </c>
    </row>
    <row r="22" spans="1:9" s="12" customFormat="1" ht="121.95" customHeight="1" x14ac:dyDescent="0.3">
      <c r="A22" s="2" t="s">
        <v>37</v>
      </c>
      <c r="B22" s="2" t="s">
        <v>142</v>
      </c>
      <c r="C22" s="2" t="s">
        <v>309</v>
      </c>
      <c r="D22" s="2" t="s">
        <v>310</v>
      </c>
      <c r="E22" s="167" t="str">
        <f t="shared" si="0"/>
        <v>Posibilidad de pérdida Económica y Reputacional descuentos económicos, agudización del estado de salud de los pacientes debido a incumplimiento en el seguimiento a controles y actividades de promoción de la salud y prevención de la enfermedad.</v>
      </c>
      <c r="F22" s="3" t="s">
        <v>165</v>
      </c>
      <c r="G22" s="2" t="s">
        <v>136</v>
      </c>
      <c r="H22" s="183" t="str">
        <f>+IF(F22='11 FORMULAS'!$B$4,'11 FORMULAS'!$C$4,IF(F22='11 FORMULAS'!$B$6,'11 FORMULAS'!$C$6,IF(F22='11 FORMULAS'!$B$8,'11 FORMULAS'!$C$8,IF(F22='11 FORMULAS'!$B$10,'11 FORMULAS'!$C$10,""))))</f>
        <v/>
      </c>
      <c r="I22" s="341" t="str">
        <f t="shared" si="1"/>
        <v>Procesos</v>
      </c>
    </row>
    <row r="23" spans="1:9" s="12" customFormat="1" ht="106.2" customHeight="1" x14ac:dyDescent="0.3">
      <c r="A23" s="2" t="s">
        <v>38</v>
      </c>
      <c r="B23" s="2" t="s">
        <v>142</v>
      </c>
      <c r="C23" s="2" t="s">
        <v>311</v>
      </c>
      <c r="D23" s="2" t="s">
        <v>312</v>
      </c>
      <c r="E23" s="167" t="str">
        <f t="shared" si="0"/>
        <v>Posibilidad de pérdida Económica y Reputacional por bajas coberturas en la atención a las familias y comunidades debido a estrategias insuficientes para la captación, canalización y atención en la población.</v>
      </c>
      <c r="F23" s="3" t="s">
        <v>165</v>
      </c>
      <c r="G23" s="2" t="s">
        <v>136</v>
      </c>
      <c r="H23" s="183" t="str">
        <f>+IF(F23='11 FORMULAS'!$B$4,'11 FORMULAS'!$C$4,IF(F23='11 FORMULAS'!$B$6,'11 FORMULAS'!$C$6,IF(F23='11 FORMULAS'!$B$8,'11 FORMULAS'!$C$8,IF(F23='11 FORMULAS'!$B$10,'11 FORMULAS'!$C$10,""))))</f>
        <v/>
      </c>
      <c r="I23" s="341" t="str">
        <f t="shared" si="1"/>
        <v>Procesos</v>
      </c>
    </row>
    <row r="24" spans="1:9" s="12" customFormat="1" ht="156" customHeight="1" x14ac:dyDescent="0.3">
      <c r="A24" s="2" t="s">
        <v>39</v>
      </c>
      <c r="B24" s="2" t="s">
        <v>267</v>
      </c>
      <c r="C24" s="2" t="s">
        <v>313</v>
      </c>
      <c r="D24" s="2" t="s">
        <v>314</v>
      </c>
      <c r="E24" s="167" t="str">
        <f t="shared" si="0"/>
        <v>Posibilidad de pérdida Reputacional y Económica por incumplimiento en los lineamientos para la contratación de bienes o servicios en la institución  debido a la debilidad en la instauración de mecanismos de verificación y control para la garantía del cumplimiento de los requisitos en la contratación.</v>
      </c>
      <c r="F24" s="3" t="s">
        <v>160</v>
      </c>
      <c r="G24" s="2"/>
      <c r="H24" s="183" t="str">
        <f>+IF(F24='11 FORMULAS'!$B$4,'11 FORMULAS'!$C$4,IF(F24='11 FORMULAS'!$B$6,'11 FORMULAS'!$C$6,IF(F24='11 FORMULAS'!$B$8,'11 FORMULAS'!$C$8,IF(F24='11 FORMULAS'!$B$10,'11 FORMULAS'!$C$10,""))))</f>
        <v>Procesos</v>
      </c>
      <c r="I24" s="341" t="str">
        <f t="shared" si="1"/>
        <v>Procesos</v>
      </c>
    </row>
    <row r="25" spans="1:9" s="12" customFormat="1" ht="156" customHeight="1" x14ac:dyDescent="0.3">
      <c r="A25" s="2" t="s">
        <v>40</v>
      </c>
      <c r="B25" s="2" t="s">
        <v>267</v>
      </c>
      <c r="C25" s="2" t="s">
        <v>315</v>
      </c>
      <c r="D25" s="2" t="s">
        <v>316</v>
      </c>
      <c r="E25" s="167" t="str">
        <f t="shared" si="0"/>
        <v>Posibilidad de pérdida Reputacional y Económica por fraudes y errores en el uso y registro de la información, perdidas económicas debido a baja adherencia a los protocolos de seguridad y manejo de las tecnologías de la informacion</v>
      </c>
      <c r="F25" s="3" t="s">
        <v>160</v>
      </c>
      <c r="G25" s="2"/>
      <c r="H25" s="183" t="str">
        <f>+IF(F25='11 FORMULAS'!$B$4,'11 FORMULAS'!$C$4,IF(F25='11 FORMULAS'!$B$6,'11 FORMULAS'!$C$6,IF(F25='11 FORMULAS'!$B$8,'11 FORMULAS'!$C$8,IF(F25='11 FORMULAS'!$B$10,'11 FORMULAS'!$C$10,""))))</f>
        <v>Procesos</v>
      </c>
      <c r="I25" s="341" t="str">
        <f t="shared" si="1"/>
        <v>Procesos</v>
      </c>
    </row>
    <row r="26" spans="1:9" s="12" customFormat="1" ht="120.6" customHeight="1" x14ac:dyDescent="0.3">
      <c r="A26" s="2" t="s">
        <v>41</v>
      </c>
      <c r="B26" s="2" t="s">
        <v>142</v>
      </c>
      <c r="C26" s="2" t="s">
        <v>295</v>
      </c>
      <c r="D26" s="2" t="s">
        <v>317</v>
      </c>
      <c r="E26" s="167" t="str">
        <f t="shared" si="0"/>
        <v>Posibilidad de pérdida Económica y Reputacional por sanciones y multas debido al incumplimiento de los procesos y procedimientos de la Ley de Archivo vigente en la normatividad.</v>
      </c>
      <c r="F26" s="3" t="s">
        <v>160</v>
      </c>
      <c r="G26" s="2"/>
      <c r="H26" s="183" t="str">
        <f>+IF(F26='11 FORMULAS'!$B$4,'11 FORMULAS'!$C$4,IF(F26='11 FORMULAS'!$B$6,'11 FORMULAS'!$C$6,IF(F26='11 FORMULAS'!$B$8,'11 FORMULAS'!$C$8,IF(F26='11 FORMULAS'!$B$10,'11 FORMULAS'!$C$10,""))))</f>
        <v>Procesos</v>
      </c>
      <c r="I26" s="341" t="str">
        <f t="shared" si="1"/>
        <v>Procesos</v>
      </c>
    </row>
    <row r="27" spans="1:9" s="12" customFormat="1" ht="133.19999999999999" customHeight="1" x14ac:dyDescent="0.3">
      <c r="A27" s="2" t="s">
        <v>42</v>
      </c>
      <c r="B27" s="2" t="s">
        <v>142</v>
      </c>
      <c r="C27" s="2" t="s">
        <v>318</v>
      </c>
      <c r="D27" s="2" t="s">
        <v>319</v>
      </c>
      <c r="E27" s="167" t="str">
        <f t="shared" si="0"/>
        <v>Posibilidad de pérdida Económica y Reputacional por deterioro y perdida de los recursos físicos debido a falta de control en la ejecución de los planes y cronogramas de mantenimientos preventivos y correctivos.</v>
      </c>
      <c r="F27" s="3" t="s">
        <v>160</v>
      </c>
      <c r="G27" s="2"/>
      <c r="H27" s="183" t="str">
        <f>+IF(F27='11 FORMULAS'!$B$4,'11 FORMULAS'!$C$4,IF(F27='11 FORMULAS'!$B$6,'11 FORMULAS'!$C$6,IF(F27='11 FORMULAS'!$B$8,'11 FORMULAS'!$C$8,IF(F27='11 FORMULAS'!$B$10,'11 FORMULAS'!$C$10,""))))</f>
        <v>Procesos</v>
      </c>
      <c r="I27" s="341" t="str">
        <f t="shared" si="1"/>
        <v>Procesos</v>
      </c>
    </row>
    <row r="28" spans="1:9" s="12" customFormat="1" ht="112.95" customHeight="1" x14ac:dyDescent="0.3">
      <c r="A28" s="2" t="s">
        <v>43</v>
      </c>
      <c r="B28" s="2" t="s">
        <v>267</v>
      </c>
      <c r="C28" s="2" t="s">
        <v>320</v>
      </c>
      <c r="D28" s="2" t="s">
        <v>321</v>
      </c>
      <c r="E28" s="167" t="str">
        <f t="shared" si="0"/>
        <v>Posibilidad de pérdida Reputacional y Económica por aumento de demandas laborales y mal clima laboral debido a incumplimiento en la normatividad de contratación laboral y ausencia de incentivos y bienestar del talento humano</v>
      </c>
      <c r="F28" s="3" t="s">
        <v>164</v>
      </c>
      <c r="G28" s="2" t="s">
        <v>77</v>
      </c>
      <c r="H28" s="183" t="str">
        <f>+IF(F28='11 FORMULAS'!$B$4,'11 FORMULAS'!$C$4,IF(F28='11 FORMULAS'!$B$6,'11 FORMULAS'!$C$6,IF(F28='11 FORMULAS'!$B$8,'11 FORMULAS'!$C$8,IF(F28='11 FORMULAS'!$B$10,'11 FORMULAS'!$C$10,""))))</f>
        <v/>
      </c>
      <c r="I28" s="341" t="str">
        <f t="shared" si="1"/>
        <v>Talento_Humano</v>
      </c>
    </row>
    <row r="29" spans="1:9" s="12" customFormat="1" ht="17.399999999999999" x14ac:dyDescent="0.3">
      <c r="A29" s="13"/>
      <c r="B29" s="13"/>
      <c r="C29" s="13"/>
      <c r="D29" s="13"/>
      <c r="E29" s="14"/>
      <c r="F29" s="15"/>
      <c r="G29" s="15"/>
      <c r="I29" s="342"/>
    </row>
    <row r="30" spans="1:9" x14ac:dyDescent="0.25">
      <c r="A30" s="9"/>
      <c r="B30" s="9"/>
      <c r="C30" s="9"/>
      <c r="D30" s="9"/>
      <c r="F30" s="9"/>
      <c r="G30" s="190"/>
    </row>
    <row r="31" spans="1:9" x14ac:dyDescent="0.25">
      <c r="A31" s="9"/>
      <c r="B31" s="9"/>
      <c r="C31" s="9"/>
      <c r="D31" s="9"/>
      <c r="F31" s="9"/>
      <c r="G31" s="190"/>
    </row>
    <row r="32" spans="1:9" x14ac:dyDescent="0.3">
      <c r="A32" s="16"/>
      <c r="B32" s="16"/>
      <c r="C32" s="16"/>
      <c r="D32" s="16"/>
      <c r="F32" s="16"/>
      <c r="G32" s="340"/>
    </row>
    <row r="33" spans="1:31" x14ac:dyDescent="0.25">
      <c r="A33" s="9"/>
      <c r="B33" s="9"/>
      <c r="C33" s="9"/>
      <c r="D33" s="9"/>
      <c r="F33" s="9"/>
      <c r="G33" s="190"/>
    </row>
    <row r="34" spans="1:31" x14ac:dyDescent="0.25">
      <c r="A34" s="9"/>
      <c r="B34" s="9"/>
      <c r="C34" s="9"/>
      <c r="D34" s="9"/>
      <c r="F34" s="9"/>
      <c r="G34" s="190"/>
    </row>
    <row r="35" spans="1:31" x14ac:dyDescent="0.25">
      <c r="A35" s="9"/>
      <c r="B35" s="9"/>
      <c r="C35" s="9"/>
      <c r="D35" s="9"/>
      <c r="F35" s="9"/>
      <c r="G35" s="190"/>
    </row>
    <row r="39" spans="1:31" ht="14.25" customHeight="1" x14ac:dyDescent="0.3"/>
    <row r="43" spans="1:31" ht="14.25" customHeight="1" x14ac:dyDescent="0.3">
      <c r="AC43" s="17"/>
    </row>
    <row r="44" spans="1:31" x14ac:dyDescent="0.3">
      <c r="AE44" s="17"/>
    </row>
    <row r="45" spans="1:31" x14ac:dyDescent="0.3">
      <c r="AE45" s="17"/>
    </row>
    <row r="46" spans="1:31" x14ac:dyDescent="0.3">
      <c r="AE46" s="17"/>
    </row>
    <row r="47" spans="1:31" x14ac:dyDescent="0.3">
      <c r="AE47" s="17"/>
    </row>
    <row r="48" spans="1:31" x14ac:dyDescent="0.3">
      <c r="AE48" s="17"/>
    </row>
    <row r="49" spans="31:31" x14ac:dyDescent="0.3">
      <c r="AE49" s="17"/>
    </row>
    <row r="50" spans="31:31" x14ac:dyDescent="0.3">
      <c r="AE50" s="17"/>
    </row>
    <row r="51" spans="31:31" ht="14.25" customHeight="1" x14ac:dyDescent="0.3">
      <c r="AE51" s="17"/>
    </row>
    <row r="52" spans="31:31" x14ac:dyDescent="0.3">
      <c r="AE52" s="17"/>
    </row>
  </sheetData>
  <sheetProtection sheet="1" formatCells="0" formatColumns="0" formatRows="0" sort="0" autoFilter="0" pivotTables="0"/>
  <autoFilter ref="A7:I8" xr:uid="{00000000-0009-0000-0000-000001000000}">
    <filterColumn colId="5" showButton="0"/>
  </autoFilter>
  <mergeCells count="10">
    <mergeCell ref="B1:B2"/>
    <mergeCell ref="A1:A2"/>
    <mergeCell ref="B5:C5"/>
    <mergeCell ref="A7:A8"/>
    <mergeCell ref="E7:E8"/>
    <mergeCell ref="F7:G7"/>
    <mergeCell ref="B7:B8"/>
    <mergeCell ref="C7:C8"/>
    <mergeCell ref="D7:D8"/>
    <mergeCell ref="D4:E4"/>
  </mergeCells>
  <phoneticPr fontId="18" type="noConversion"/>
  <dataValidations count="2">
    <dataValidation type="list" allowBlank="1" showInputMessage="1" showErrorMessage="1" sqref="F29 F9" xr:uid="{00000000-0002-0000-0100-000000000000}">
      <formula1>Tipo</formula1>
    </dataValidation>
    <dataValidation type="list" allowBlank="1" showInputMessage="1" showErrorMessage="1" sqref="G9:G28" xr:uid="{00000000-0002-0000-0100-000001000000}">
      <formula1>INDIRECT(F9)</formula1>
    </dataValidation>
  </dataValidations>
  <printOptions horizontalCentered="1"/>
  <pageMargins left="0.31496062992125984" right="0.27559055118110237" top="0.23622047244094491" bottom="0.15748031496062992" header="0" footer="0"/>
  <pageSetup paperSize="5" scale="65"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'11 FORMULAS'!$T$3:$T$6</xm:f>
          </x14:formula1>
          <xm:sqref>B9:B28</xm:sqref>
        </x14:dataValidation>
        <x14:dataValidation type="list" allowBlank="1" showInputMessage="1" showErrorMessage="1" xr:uid="{00000000-0002-0000-0100-000003000000}">
          <x14:formula1>
            <xm:f>'11 FORMULAS'!$A$4:$A$12</xm:f>
          </x14:formula1>
          <xm:sqref>F10:F28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dimension ref="A1:Y28"/>
  <sheetViews>
    <sheetView showGridLines="0" tabSelected="1" view="pageBreakPreview" zoomScale="70" zoomScaleNormal="55" zoomScaleSheetLayoutView="70" workbookViewId="0">
      <pane ySplit="8" topLeftCell="A9" activePane="bottomLeft" state="frozen"/>
      <selection pane="bottomLeft" activeCell="J28" sqref="J28"/>
    </sheetView>
  </sheetViews>
  <sheetFormatPr baseColWidth="10" defaultColWidth="14.33203125" defaultRowHeight="13.8" x14ac:dyDescent="0.3"/>
  <cols>
    <col min="1" max="1" width="15.44140625" style="10" customWidth="1"/>
    <col min="2" max="2" width="29.33203125" style="49" customWidth="1"/>
    <col min="3" max="3" width="13.6640625" style="49" customWidth="1"/>
    <col min="4" max="4" width="21.109375" style="10" customWidth="1"/>
    <col min="5" max="5" width="14" style="21" customWidth="1"/>
    <col min="6" max="6" width="14.33203125" style="10" customWidth="1"/>
    <col min="7" max="7" width="13.5546875" style="21" customWidth="1"/>
    <col min="8" max="8" width="11.109375" style="21" customWidth="1"/>
    <col min="9" max="9" width="10.5546875" style="21" customWidth="1"/>
    <col min="10" max="10" width="22.6640625" style="21" customWidth="1"/>
    <col min="11" max="12" width="10.109375" style="21" customWidth="1"/>
    <col min="13" max="13" width="9.6640625" style="230" customWidth="1"/>
    <col min="14" max="14" width="11" style="230" bestFit="1" customWidth="1"/>
    <col min="15" max="15" width="40.88671875" style="10" customWidth="1"/>
    <col min="16" max="16" width="21.6640625" style="10" customWidth="1"/>
    <col min="17" max="17" width="32.88671875" style="10" customWidth="1"/>
    <col min="18" max="18" width="9.5546875" style="49" customWidth="1"/>
    <col min="19" max="19" width="8.88671875" style="49" customWidth="1"/>
    <col min="20" max="20" width="17.88671875" style="10" customWidth="1"/>
    <col min="21" max="21" width="5.5546875" style="10" customWidth="1"/>
    <col min="22" max="22" width="14.109375" style="10" bestFit="1" customWidth="1"/>
    <col min="23" max="23" width="14.88671875" style="10" bestFit="1" customWidth="1"/>
    <col min="24" max="24" width="24.109375" style="10" customWidth="1"/>
    <col min="25" max="25" width="54.44140625" style="10" customWidth="1"/>
    <col min="26" max="29" width="24.109375" style="10" customWidth="1"/>
    <col min="30" max="256" width="11.44140625" style="10" customWidth="1"/>
    <col min="257" max="257" width="12.6640625" style="10" customWidth="1"/>
    <col min="258" max="258" width="47" style="10" customWidth="1"/>
    <col min="259" max="259" width="35" style="10" customWidth="1"/>
    <col min="260" max="16384" width="14.33203125" style="10"/>
  </cols>
  <sheetData>
    <row r="1" spans="1:25" ht="32.25" customHeight="1" x14ac:dyDescent="0.3">
      <c r="A1" s="410"/>
      <c r="B1" s="411" t="str">
        <f>+'2 CONTEXTO E IDENTIFICACIÓN'!B1</f>
        <v>MAPA DE RIESGOS</v>
      </c>
      <c r="C1" s="50" t="str">
        <f>+'2 CONTEXTO E IDENTIFICACIÓN'!C1</f>
        <v>CÓDIGO:</v>
      </c>
      <c r="D1" s="50">
        <f>+'2 CONTEXTO E IDENTIFICACIÓN'!D1</f>
        <v>0</v>
      </c>
      <c r="E1" s="20"/>
      <c r="G1" s="20"/>
      <c r="H1" s="20"/>
      <c r="I1" s="20"/>
      <c r="J1" s="20"/>
      <c r="K1" s="20"/>
      <c r="L1" s="20"/>
      <c r="M1" s="225"/>
      <c r="N1" s="225"/>
    </row>
    <row r="2" spans="1:25" s="9" customFormat="1" ht="32.25" customHeight="1" x14ac:dyDescent="0.25">
      <c r="A2" s="410"/>
      <c r="B2" s="411"/>
      <c r="C2" s="50" t="str">
        <f>+'2 CONTEXTO E IDENTIFICACIÓN'!C2</f>
        <v>VERSIÓN:</v>
      </c>
      <c r="D2" s="50">
        <f>+'2 CONTEXTO E IDENTIFICACIÓN'!D2</f>
        <v>0</v>
      </c>
      <c r="E2" s="20"/>
      <c r="G2" s="239" t="str">
        <f>+'2 CONTEXTO E IDENTIFICACIÓN'!$F$4</f>
        <v>Elaboración o Actualización:</v>
      </c>
      <c r="H2" s="262" t="str">
        <f>+IF('2 CONTEXTO E IDENTIFICACIÓN'!$G$4="","",'2 CONTEXTO E IDENTIFICACIÓN'!$G$4)</f>
        <v/>
      </c>
      <c r="I2" s="20"/>
      <c r="J2" s="20"/>
      <c r="K2" s="20"/>
      <c r="L2" s="20"/>
      <c r="M2" s="225"/>
      <c r="N2" s="225"/>
      <c r="R2" s="190"/>
      <c r="S2" s="190"/>
    </row>
    <row r="3" spans="1:25" s="9" customFormat="1" ht="15" x14ac:dyDescent="0.25">
      <c r="A3" s="259"/>
      <c r="B3" s="22"/>
      <c r="C3" s="245"/>
      <c r="D3" s="52"/>
      <c r="E3" s="20"/>
      <c r="G3" s="260"/>
      <c r="H3" s="261"/>
      <c r="I3" s="20"/>
      <c r="J3" s="20"/>
      <c r="K3" s="20"/>
      <c r="L3" s="20"/>
      <c r="M3" s="225"/>
      <c r="N3" s="225"/>
      <c r="R3" s="190"/>
      <c r="S3" s="190"/>
    </row>
    <row r="4" spans="1:25" s="9" customFormat="1" ht="32.25" customHeight="1" x14ac:dyDescent="0.25">
      <c r="A4" s="19" t="s">
        <v>159</v>
      </c>
      <c r="B4" s="412" t="str">
        <f>+IF('2 CONTEXTO E IDENTIFICACIÓN'!$B$4="","",'2 CONTEXTO E IDENTIFICACIÓN'!$B$4)</f>
        <v/>
      </c>
      <c r="C4" s="412"/>
      <c r="D4" s="412"/>
      <c r="E4" s="20"/>
      <c r="G4" s="244" t="str">
        <f>+'2 CONTEXTO E IDENTIFICACIÓN'!$D$5</f>
        <v>Vigencia del:</v>
      </c>
      <c r="H4" s="242" t="str">
        <f>+IF('2 CONTEXTO E IDENTIFICACIÓN'!$E$5="","",'2 CONTEXTO E IDENTIFICACIÓN'!$E$5)</f>
        <v/>
      </c>
      <c r="I4" s="243" t="s">
        <v>111</v>
      </c>
      <c r="J4" s="240" t="str">
        <f>+IF('2 CONTEXTO E IDENTIFICACIÓN'!$G$5="","",'2 CONTEXTO E IDENTIFICACIÓN'!$G$5)</f>
        <v/>
      </c>
      <c r="K4" s="20"/>
      <c r="L4" s="20"/>
      <c r="M4" s="225"/>
      <c r="N4" s="225"/>
      <c r="R4" s="190"/>
      <c r="S4" s="190"/>
    </row>
    <row r="5" spans="1:25" s="9" customFormat="1" ht="14.4" thickBot="1" x14ac:dyDescent="0.3">
      <c r="A5" s="19" t="s">
        <v>157</v>
      </c>
      <c r="B5" s="412" t="str">
        <f>+IF('2 CONTEXTO E IDENTIFICACIÓN'!$D$4="","",'2 CONTEXTO E IDENTIFICACIÓN'!$D$4)</f>
        <v/>
      </c>
      <c r="C5" s="413"/>
      <c r="D5" s="413"/>
      <c r="E5" s="23"/>
      <c r="F5" s="23"/>
      <c r="R5" s="190"/>
      <c r="S5" s="190"/>
    </row>
    <row r="6" spans="1:25" s="9" customFormat="1" ht="14.4" thickBot="1" x14ac:dyDescent="0.3">
      <c r="A6" s="263"/>
      <c r="B6" s="264"/>
      <c r="C6" s="247"/>
      <c r="D6" s="247"/>
      <c r="E6" s="23"/>
      <c r="F6" s="23"/>
      <c r="G6" s="414" t="s">
        <v>76</v>
      </c>
      <c r="H6" s="415"/>
      <c r="I6" s="415"/>
      <c r="J6" s="415"/>
      <c r="K6" s="415"/>
      <c r="L6" s="415"/>
      <c r="M6" s="415"/>
      <c r="N6" s="416"/>
      <c r="R6" s="190"/>
      <c r="S6" s="190"/>
    </row>
    <row r="7" spans="1:25" s="26" customFormat="1" ht="14.1" customHeight="1" thickBot="1" x14ac:dyDescent="0.35">
      <c r="A7" s="24"/>
      <c r="B7" s="25"/>
      <c r="C7" s="414" t="s">
        <v>82</v>
      </c>
      <c r="D7" s="415"/>
      <c r="E7" s="415"/>
      <c r="F7" s="416"/>
      <c r="G7" s="417" t="s">
        <v>172</v>
      </c>
      <c r="H7" s="418"/>
      <c r="I7" s="419"/>
      <c r="J7" s="417" t="s">
        <v>64</v>
      </c>
      <c r="K7" s="418"/>
      <c r="L7" s="419"/>
      <c r="M7" s="417" t="s">
        <v>199</v>
      </c>
      <c r="N7" s="419"/>
      <c r="P7" s="406" t="s">
        <v>2</v>
      </c>
      <c r="Q7" s="407"/>
      <c r="R7" s="408"/>
      <c r="S7" s="408"/>
      <c r="T7" s="409"/>
      <c r="V7" s="403" t="s">
        <v>4</v>
      </c>
      <c r="W7" s="404"/>
      <c r="X7" s="404"/>
      <c r="Y7" s="405"/>
    </row>
    <row r="8" spans="1:25" s="164" customFormat="1" ht="87.75" customHeight="1" x14ac:dyDescent="0.3">
      <c r="A8" s="206" t="s">
        <v>197</v>
      </c>
      <c r="B8" s="205" t="s">
        <v>196</v>
      </c>
      <c r="C8" s="221" t="s">
        <v>200</v>
      </c>
      <c r="D8" s="222" t="s">
        <v>53</v>
      </c>
      <c r="E8" s="223" t="s">
        <v>195</v>
      </c>
      <c r="F8" s="224" t="s">
        <v>198</v>
      </c>
      <c r="G8" s="195" t="s">
        <v>172</v>
      </c>
      <c r="H8" s="196" t="s">
        <v>264</v>
      </c>
      <c r="I8" s="199" t="s">
        <v>52</v>
      </c>
      <c r="J8" s="195" t="s">
        <v>64</v>
      </c>
      <c r="K8" s="196" t="s">
        <v>264</v>
      </c>
      <c r="L8" s="199" t="s">
        <v>52</v>
      </c>
      <c r="M8" s="195" t="s">
        <v>174</v>
      </c>
      <c r="N8" s="197" t="s">
        <v>173</v>
      </c>
      <c r="P8" s="28" t="s">
        <v>52</v>
      </c>
      <c r="Q8" s="29" t="s">
        <v>53</v>
      </c>
      <c r="R8" s="187" t="s">
        <v>171</v>
      </c>
      <c r="S8" s="187" t="s">
        <v>170</v>
      </c>
      <c r="T8" s="30" t="s">
        <v>54</v>
      </c>
      <c r="V8" s="28" t="s">
        <v>52</v>
      </c>
      <c r="W8" s="29" t="s">
        <v>63</v>
      </c>
      <c r="X8" s="29" t="s">
        <v>81</v>
      </c>
      <c r="Y8" s="30" t="s">
        <v>64</v>
      </c>
    </row>
    <row r="9" spans="1:25" ht="164.25" customHeight="1" x14ac:dyDescent="0.3">
      <c r="A9" s="31" t="str">
        <f>'2 CONTEXTO E IDENTIFICACIÓN'!A9</f>
        <v>R1</v>
      </c>
      <c r="B9" s="217" t="str">
        <f>+'2 CONTEXTO E IDENTIFICACIÓN'!E9</f>
        <v>Posibilidad de pérdida Económica y Reputacional por Demora en definición de conductas diagnósticas y terapeuticas del paciente debido a falta de control en el presupuesto y su ejecución para garantizar disponibilidad de insumos, dispositivos y reactivos para la ejecución de las actividades de apoyo diagnóstico y terapeútico.</v>
      </c>
      <c r="C9" s="218">
        <v>365</v>
      </c>
      <c r="D9" s="191" t="str">
        <f t="shared" ref="D9:D28" si="0">+IF(C9="","",IF(C9&lt;=$S$9,$Q$9,IF(C9&lt;=$S$10,$Q$10,IF(C9&lt;=$S$11,$Q$11,IF(C9&lt;=$S$12,$Q$12,IF(C9&gt;=$R$13,$Q$13,""))))))</f>
        <v>La actividad que conlleva el riesgo se ejecuta de 24 a 500 veces por año</v>
      </c>
      <c r="E9" s="192">
        <f t="shared" ref="E9:E28" si="1">+IF(D9="","",IF(D9=$Q$9,$T$9,IF(D9=$Q$10,$T$10,IF(D9=$Q$11,$T$11,IF(D9=$Q$12,$T$12,IF(D9=$Q$13,$T$13))))))</f>
        <v>0.6</v>
      </c>
      <c r="F9" s="32" t="str">
        <f t="shared" ref="F9:F28" si="2">+IF(D9="","",IF(D9=$Q$9,$P$9,IF(D9=$Q$10,$P$10,IF(D9=$Q$11,$P$11,IF(D9=$Q$12,$P$12,IF(D9=$Q$13,$P$13))))))</f>
        <v>Media</v>
      </c>
      <c r="G9" s="202" t="s">
        <v>71</v>
      </c>
      <c r="H9" s="194">
        <f>+IF(G9="","",IF(G9="N/A","",IF(OR(G9=$X$9,G9=$Y$9),$W$9,IF(OR(G9=$X$10,G9=$Y$10),$W$10,IF(OR(G9=$X$11,G9=$Y$11),$W$11,IF(OR(G9=$X$12,G9=$Y$12),$W$12,IF(OR(G9=$X$13,G9=$Y$13),$W$13)))))))</f>
        <v>0.8</v>
      </c>
      <c r="I9" s="200" t="str">
        <f t="shared" ref="I9:I28" si="3">+IF(G9="","",IF(G9="N/A","",IF(OR(G9=$X$9,G9=$Y$9),$V$9,IF(OR(G9=$X$10,G9=$Y$10),$V$10,IF(OR(G9=$X$11,G9=$Y$11),$V$11,IF(OR(G9=$X$12,G9=$Y$12),$V$12,IF(OR(G9=$X$13,G9=$Y$13),$V$13)))))))</f>
        <v>Mayor</v>
      </c>
      <c r="J9" s="202" t="s">
        <v>70</v>
      </c>
      <c r="K9" s="194">
        <f t="shared" ref="K9:K28" si="4">+IF(J9="","",IF(J9="N/A","",IF(OR(J9=$X$9,J9=$Y$9),$W$9,IF(OR(J9=$X$10,J9=$Y$10),$W$10,IF(OR(J9=$X$11,J9=$Y$11),$W$11,IF(OR(J9=$X$12,J9=$Y$12),$W$12,IF(OR(J9=$X$13,J9=$Y$13),$W$13)))))))</f>
        <v>0.6</v>
      </c>
      <c r="L9" s="200" t="str">
        <f t="shared" ref="L9:L28" si="5">+IF(J9="","",IF(J9="N/A","",IF(OR(J9=$X$9,J9=$Y$9),$V$9,IF(OR(J9=$X$10,J9=$Y$10),$V$10,IF(OR(J9=$X$11,J9=$Y$11),$V$11,IF(OR(J9=$X$12,J9=$Y$12),$V$12,IF(OR(J9=$X$13,J9=$Y$13),$V$13)))))))</f>
        <v>Moderado</v>
      </c>
      <c r="M9" s="226">
        <f>+IF(H9="",K9,IF(K9="",H9,IF(H9&gt;K9,H9,K9)))</f>
        <v>0.8</v>
      </c>
      <c r="N9" s="227" t="str">
        <f>+IF(M9="","",IF(M9=$W$9,$V$9,IF(M9=$W$10,$V$10,IF(M9=$W$11,$V$11,IF(M9=$W$12,$V$12,IF(M9=$W$13,$V$13))))))</f>
        <v>Mayor</v>
      </c>
      <c r="P9" s="33" t="s">
        <v>55</v>
      </c>
      <c r="Q9" s="34" t="s">
        <v>56</v>
      </c>
      <c r="R9" s="188">
        <v>0</v>
      </c>
      <c r="S9" s="188">
        <v>2</v>
      </c>
      <c r="T9" s="35">
        <v>0.2</v>
      </c>
      <c r="V9" s="33" t="s">
        <v>65</v>
      </c>
      <c r="W9" s="36">
        <v>0.2</v>
      </c>
      <c r="X9" s="34" t="s">
        <v>83</v>
      </c>
      <c r="Y9" s="37" t="s">
        <v>66</v>
      </c>
    </row>
    <row r="10" spans="1:25" ht="130.5" customHeight="1" x14ac:dyDescent="0.3">
      <c r="A10" s="31" t="str">
        <f>'2 CONTEXTO E IDENTIFICACIÓN'!A10</f>
        <v>R2</v>
      </c>
      <c r="B10" s="217" t="str">
        <f>+'2 CONTEXTO E IDENTIFICACIÓN'!E10</f>
        <v>Posibilidad de pérdida Reputacional y Económica por Aumento de la insatisfacción de los usuarios baja adherencia a Protocolos y estrategias para garantizar la humanización y la calidad en la prestación de los servicios de salud.</v>
      </c>
      <c r="C10" s="219">
        <v>12</v>
      </c>
      <c r="D10" s="191" t="str">
        <f t="shared" si="0"/>
        <v>La actividad que conlleva el riesgo se ejecuta de 3 a 24 veces por año</v>
      </c>
      <c r="E10" s="192">
        <f t="shared" si="1"/>
        <v>0.4</v>
      </c>
      <c r="F10" s="32" t="str">
        <f t="shared" si="2"/>
        <v>Baja</v>
      </c>
      <c r="G10" s="202" t="s">
        <v>69</v>
      </c>
      <c r="H10" s="194">
        <f t="shared" ref="H10:H28" si="6">+IF(G10="","",IF(G10="N/A","",IF(OR(G10=$X$9,G10=$Y$9),$W$9,IF(OR(G10=$X$10,G10=$Y$10),$W$10,IF(OR(G10=$X$11,G10=$Y$11),$W$11,IF(OR(G10=$X$12,G10=$Y$12),$W$12,IF(OR(G10=$X$13,G10=$Y$13),$W$13)))))))</f>
        <v>0.6</v>
      </c>
      <c r="I10" s="200" t="str">
        <f t="shared" si="3"/>
        <v>Moderado</v>
      </c>
      <c r="J10" s="202" t="s">
        <v>70</v>
      </c>
      <c r="K10" s="194">
        <f t="shared" si="4"/>
        <v>0.6</v>
      </c>
      <c r="L10" s="200" t="str">
        <f t="shared" si="5"/>
        <v>Moderado</v>
      </c>
      <c r="M10" s="226">
        <f>+IF(H10="",K10,IF(K10="",H10,IF(H10&gt;K10,H10,K10)))</f>
        <v>0.6</v>
      </c>
      <c r="N10" s="227" t="str">
        <f t="shared" ref="N10:N28" si="7">+IF(M10="","",IF(M10=$W$9,$V$9,IF(M10=$W$10,$V$10,IF(M10=$W$11,$V$11,IF(M10=$W$12,$V$12,IF(M10=$W$13,$V$13))))))</f>
        <v>Moderado</v>
      </c>
      <c r="P10" s="38" t="s">
        <v>57</v>
      </c>
      <c r="Q10" s="39" t="s">
        <v>58</v>
      </c>
      <c r="R10" s="188">
        <v>3</v>
      </c>
      <c r="S10" s="188">
        <v>24</v>
      </c>
      <c r="T10" s="35">
        <v>0.4</v>
      </c>
      <c r="V10" s="38" t="s">
        <v>7</v>
      </c>
      <c r="W10" s="36">
        <v>0.4</v>
      </c>
      <c r="X10" s="39" t="s">
        <v>67</v>
      </c>
      <c r="Y10" s="40" t="s">
        <v>68</v>
      </c>
    </row>
    <row r="11" spans="1:25" ht="164.25" customHeight="1" x14ac:dyDescent="0.3">
      <c r="A11" s="31" t="str">
        <f>'2 CONTEXTO E IDENTIFICACIÓN'!A11</f>
        <v>R3</v>
      </c>
      <c r="B11" s="217" t="str">
        <f>+'2 CONTEXTO E IDENTIFICACIÓN'!E11</f>
        <v>Posibilidad de pérdida Económica y Reputacional Por ineficiencia en el uso de los recursos financieros, humanos, tecnológicos debido a fallas en el seguimiento y control de los planes y programas institucionales que materializan la plataforma estratégica de la ESE.</v>
      </c>
      <c r="C11" s="219">
        <v>12</v>
      </c>
      <c r="D11" s="191" t="str">
        <f t="shared" si="0"/>
        <v>La actividad que conlleva el riesgo se ejecuta de 3 a 24 veces por año</v>
      </c>
      <c r="E11" s="192">
        <f t="shared" si="1"/>
        <v>0.4</v>
      </c>
      <c r="F11" s="32" t="str">
        <f t="shared" si="2"/>
        <v>Baja</v>
      </c>
      <c r="G11" s="202" t="s">
        <v>67</v>
      </c>
      <c r="H11" s="194">
        <f t="shared" si="6"/>
        <v>0.4</v>
      </c>
      <c r="I11" s="200" t="str">
        <f t="shared" si="3"/>
        <v>Menor</v>
      </c>
      <c r="J11" s="202" t="s">
        <v>70</v>
      </c>
      <c r="K11" s="194">
        <f t="shared" si="4"/>
        <v>0.6</v>
      </c>
      <c r="L11" s="200" t="str">
        <f t="shared" si="5"/>
        <v>Moderado</v>
      </c>
      <c r="M11" s="226">
        <f t="shared" ref="M11:M28" si="8">+IF(H11="",K11,IF(K11="",H11,IF(H11&gt;K11,H11,K11)))</f>
        <v>0.6</v>
      </c>
      <c r="N11" s="227" t="str">
        <f t="shared" si="7"/>
        <v>Moderado</v>
      </c>
      <c r="P11" s="41" t="s">
        <v>59</v>
      </c>
      <c r="Q11" s="39" t="s">
        <v>60</v>
      </c>
      <c r="R11" s="188">
        <v>25</v>
      </c>
      <c r="S11" s="188">
        <v>500</v>
      </c>
      <c r="T11" s="35">
        <v>0.6</v>
      </c>
      <c r="V11" s="41" t="s">
        <v>5</v>
      </c>
      <c r="W11" s="36">
        <v>0.6</v>
      </c>
      <c r="X11" s="39" t="s">
        <v>69</v>
      </c>
      <c r="Y11" s="40" t="s">
        <v>70</v>
      </c>
    </row>
    <row r="12" spans="1:25" ht="125.25" customHeight="1" x14ac:dyDescent="0.3">
      <c r="A12" s="31" t="str">
        <f>'2 CONTEXTO E IDENTIFICACIÓN'!A12</f>
        <v>R4</v>
      </c>
      <c r="B12" s="217" t="str">
        <f>+'2 CONTEXTO E IDENTIFICACIÓN'!E12</f>
        <v>Posibilidad de pérdida Reputacional Por afectación de la imagen institucional debido al incumplimiento de las metas e indicadores trazados en los diferentes planes y programas institucionales.</v>
      </c>
      <c r="C12" s="219">
        <v>12</v>
      </c>
      <c r="D12" s="191" t="str">
        <f t="shared" si="0"/>
        <v>La actividad que conlleva el riesgo se ejecuta de 3 a 24 veces por año</v>
      </c>
      <c r="E12" s="192">
        <f t="shared" si="1"/>
        <v>0.4</v>
      </c>
      <c r="F12" s="32" t="str">
        <f t="shared" si="2"/>
        <v>Baja</v>
      </c>
      <c r="G12" s="202" t="s">
        <v>69</v>
      </c>
      <c r="H12" s="194">
        <f t="shared" si="6"/>
        <v>0.6</v>
      </c>
      <c r="I12" s="200" t="str">
        <f t="shared" si="3"/>
        <v>Moderado</v>
      </c>
      <c r="J12" s="202" t="s">
        <v>70</v>
      </c>
      <c r="K12" s="194">
        <f t="shared" si="4"/>
        <v>0.6</v>
      </c>
      <c r="L12" s="200" t="str">
        <f t="shared" si="5"/>
        <v>Moderado</v>
      </c>
      <c r="M12" s="226">
        <f t="shared" si="8"/>
        <v>0.6</v>
      </c>
      <c r="N12" s="227" t="str">
        <f t="shared" si="7"/>
        <v>Moderado</v>
      </c>
      <c r="P12" s="42" t="s">
        <v>61</v>
      </c>
      <c r="Q12" s="39" t="s">
        <v>79</v>
      </c>
      <c r="R12" s="188">
        <v>5001</v>
      </c>
      <c r="S12" s="188">
        <v>5000</v>
      </c>
      <c r="T12" s="35">
        <v>0.8</v>
      </c>
      <c r="V12" s="42" t="s">
        <v>6</v>
      </c>
      <c r="W12" s="36">
        <v>0.8</v>
      </c>
      <c r="X12" s="39" t="s">
        <v>71</v>
      </c>
      <c r="Y12" s="40" t="s">
        <v>72</v>
      </c>
    </row>
    <row r="13" spans="1:25" ht="176.25" customHeight="1" x14ac:dyDescent="0.3">
      <c r="A13" s="31" t="str">
        <f>'2 CONTEXTO E IDENTIFICACIÓN'!A13</f>
        <v>R5</v>
      </c>
      <c r="B13" s="217" t="str">
        <f>+'2 CONTEXTO E IDENTIFICACIÓN'!E13</f>
        <v>Posibilidad de pérdida Económica y Reputacional Por deterioro de la eficacia, eficiencia y efectividad de los procesos debido a incumplimiento en los reportes de información, aplicación de metodologías apropiadas para las auditorías internas y omision de implementación de medidas y mecanismos de control.</v>
      </c>
      <c r="C13" s="219">
        <v>12</v>
      </c>
      <c r="D13" s="191" t="str">
        <f t="shared" si="0"/>
        <v>La actividad que conlleva el riesgo se ejecuta de 3 a 24 veces por año</v>
      </c>
      <c r="E13" s="192">
        <f t="shared" si="1"/>
        <v>0.4</v>
      </c>
      <c r="F13" s="32" t="str">
        <f t="shared" si="2"/>
        <v>Baja</v>
      </c>
      <c r="G13" s="202" t="s">
        <v>69</v>
      </c>
      <c r="H13" s="194">
        <f t="shared" si="6"/>
        <v>0.6</v>
      </c>
      <c r="I13" s="200" t="str">
        <f t="shared" si="3"/>
        <v>Moderado</v>
      </c>
      <c r="J13" s="202" t="s">
        <v>70</v>
      </c>
      <c r="K13" s="194">
        <f t="shared" si="4"/>
        <v>0.6</v>
      </c>
      <c r="L13" s="200" t="str">
        <f t="shared" si="5"/>
        <v>Moderado</v>
      </c>
      <c r="M13" s="226">
        <f t="shared" si="8"/>
        <v>0.6</v>
      </c>
      <c r="N13" s="227" t="str">
        <f t="shared" si="7"/>
        <v>Moderado</v>
      </c>
      <c r="P13" s="43" t="s">
        <v>62</v>
      </c>
      <c r="Q13" s="39" t="s">
        <v>80</v>
      </c>
      <c r="R13" s="188">
        <v>5001</v>
      </c>
      <c r="S13" s="188"/>
      <c r="T13" s="35">
        <v>1</v>
      </c>
      <c r="V13" s="43" t="s">
        <v>73</v>
      </c>
      <c r="W13" s="36">
        <v>1</v>
      </c>
      <c r="X13" s="39" t="s">
        <v>74</v>
      </c>
      <c r="Y13" s="40" t="s">
        <v>75</v>
      </c>
    </row>
    <row r="14" spans="1:25" ht="138" customHeight="1" thickBot="1" x14ac:dyDescent="0.35">
      <c r="A14" s="31" t="str">
        <f>'2 CONTEXTO E IDENTIFICACIÓN'!A14</f>
        <v>R6</v>
      </c>
      <c r="B14" s="217" t="str">
        <f>+'2 CONTEXTO E IDENTIFICACIÓN'!E14</f>
        <v>Posibilidad de pérdida Económica y Reputacional Por sanciones y multas debido a incumplimiento de la aplicación de  las normas y leyes en materia de contabilización y protección de los recursos financieros de la E.S.E.</v>
      </c>
      <c r="C14" s="219">
        <v>12</v>
      </c>
      <c r="D14" s="191" t="str">
        <f t="shared" si="0"/>
        <v>La actividad que conlleva el riesgo se ejecuta de 3 a 24 veces por año</v>
      </c>
      <c r="E14" s="192">
        <f t="shared" si="1"/>
        <v>0.4</v>
      </c>
      <c r="F14" s="32" t="str">
        <f t="shared" si="2"/>
        <v>Baja</v>
      </c>
      <c r="G14" s="202" t="s">
        <v>69</v>
      </c>
      <c r="H14" s="194">
        <f t="shared" si="6"/>
        <v>0.6</v>
      </c>
      <c r="I14" s="200" t="str">
        <f t="shared" si="3"/>
        <v>Moderado</v>
      </c>
      <c r="J14" s="202" t="s">
        <v>70</v>
      </c>
      <c r="K14" s="194">
        <f t="shared" si="4"/>
        <v>0.6</v>
      </c>
      <c r="L14" s="200" t="str">
        <f t="shared" si="5"/>
        <v>Moderado</v>
      </c>
      <c r="M14" s="226">
        <f t="shared" si="8"/>
        <v>0.6</v>
      </c>
      <c r="N14" s="227" t="str">
        <f t="shared" si="7"/>
        <v>Moderado</v>
      </c>
      <c r="P14" s="44"/>
      <c r="Q14" s="45"/>
      <c r="R14" s="189"/>
      <c r="S14" s="189"/>
      <c r="T14" s="46"/>
      <c r="V14" s="44"/>
      <c r="W14" s="45"/>
      <c r="X14" s="45" t="s">
        <v>144</v>
      </c>
      <c r="Y14" s="46" t="s">
        <v>144</v>
      </c>
    </row>
    <row r="15" spans="1:25" ht="153.75" customHeight="1" x14ac:dyDescent="0.3">
      <c r="A15" s="31" t="str">
        <f>'2 CONTEXTO E IDENTIFICACIÓN'!A15</f>
        <v>R7</v>
      </c>
      <c r="B15" s="217" t="str">
        <f>+'2 CONTEXTO E IDENTIFICACIÓN'!E15</f>
        <v>Posibilidad de pérdida Reputacional y Económica Por aumento de los incidentes y eventos adversos relacionados con la atención en salud debido a baja adherencia a los procesos, protocolos y programas orientados a la atención en salud con seguridad y calidad.</v>
      </c>
      <c r="C15" s="219">
        <v>12</v>
      </c>
      <c r="D15" s="191" t="str">
        <f t="shared" si="0"/>
        <v>La actividad que conlleva el riesgo se ejecuta de 3 a 24 veces por año</v>
      </c>
      <c r="E15" s="192">
        <f t="shared" si="1"/>
        <v>0.4</v>
      </c>
      <c r="F15" s="32" t="str">
        <f t="shared" si="2"/>
        <v>Baja</v>
      </c>
      <c r="G15" s="202" t="s">
        <v>69</v>
      </c>
      <c r="H15" s="194">
        <f t="shared" si="6"/>
        <v>0.6</v>
      </c>
      <c r="I15" s="200" t="str">
        <f t="shared" si="3"/>
        <v>Moderado</v>
      </c>
      <c r="J15" s="202" t="s">
        <v>70</v>
      </c>
      <c r="K15" s="194">
        <f t="shared" si="4"/>
        <v>0.6</v>
      </c>
      <c r="L15" s="200" t="str">
        <f t="shared" si="5"/>
        <v>Moderado</v>
      </c>
      <c r="M15" s="226">
        <f t="shared" si="8"/>
        <v>0.6</v>
      </c>
      <c r="N15" s="227" t="str">
        <f t="shared" si="7"/>
        <v>Moderado</v>
      </c>
    </row>
    <row r="16" spans="1:25" ht="158.25" customHeight="1" x14ac:dyDescent="0.3">
      <c r="A16" s="31" t="str">
        <f>'2 CONTEXTO E IDENTIFICACIÓN'!A16</f>
        <v>R8</v>
      </c>
      <c r="B16" s="217" t="str">
        <f>+'2 CONTEXTO E IDENTIFICACIÓN'!E16</f>
        <v>Posibilidad de pérdida Económica y Reputacional Por aumento de las erogaciones por demandas en contra de la E.S.E debido a fallas en la prestación de los servicios de salud, el no cumplimiento de estandares para la contratación por prestación de servicios.</v>
      </c>
      <c r="C16" s="219">
        <v>25</v>
      </c>
      <c r="D16" s="191" t="str">
        <f t="shared" si="0"/>
        <v>La actividad que conlleva el riesgo se ejecuta de 24 a 500 veces por año</v>
      </c>
      <c r="E16" s="192">
        <f t="shared" si="1"/>
        <v>0.6</v>
      </c>
      <c r="F16" s="32" t="str">
        <f t="shared" si="2"/>
        <v>Media</v>
      </c>
      <c r="G16" s="202" t="s">
        <v>71</v>
      </c>
      <c r="H16" s="194">
        <f t="shared" si="6"/>
        <v>0.8</v>
      </c>
      <c r="I16" s="200" t="str">
        <f t="shared" si="3"/>
        <v>Mayor</v>
      </c>
      <c r="J16" s="202" t="s">
        <v>70</v>
      </c>
      <c r="K16" s="194">
        <f t="shared" si="4"/>
        <v>0.6</v>
      </c>
      <c r="L16" s="200" t="str">
        <f t="shared" si="5"/>
        <v>Moderado</v>
      </c>
      <c r="M16" s="226">
        <f t="shared" si="8"/>
        <v>0.8</v>
      </c>
      <c r="N16" s="227" t="str">
        <f t="shared" si="7"/>
        <v>Mayor</v>
      </c>
    </row>
    <row r="17" spans="1:14" ht="123.75" customHeight="1" x14ac:dyDescent="0.3">
      <c r="A17" s="31" t="str">
        <f>'2 CONTEXTO E IDENTIFICACIÓN'!A17</f>
        <v>R9</v>
      </c>
      <c r="B17" s="217" t="str">
        <f>+'2 CONTEXTO E IDENTIFICACIÓN'!E17</f>
        <v>Posibilidad de pérdida Económica y Reputacional por sanciones y multas debido a la no actualización de los procesos y procedimientos del área contable y su baja adherencia que deterioran los recursos de la E.S.E.</v>
      </c>
      <c r="C17" s="219">
        <v>12</v>
      </c>
      <c r="D17" s="191" t="str">
        <f t="shared" si="0"/>
        <v>La actividad que conlleva el riesgo se ejecuta de 3 a 24 veces por año</v>
      </c>
      <c r="E17" s="192">
        <f t="shared" si="1"/>
        <v>0.4</v>
      </c>
      <c r="F17" s="32" t="str">
        <f t="shared" si="2"/>
        <v>Baja</v>
      </c>
      <c r="G17" s="202" t="s">
        <v>69</v>
      </c>
      <c r="H17" s="194">
        <f t="shared" si="6"/>
        <v>0.6</v>
      </c>
      <c r="I17" s="200" t="str">
        <f t="shared" si="3"/>
        <v>Moderado</v>
      </c>
      <c r="J17" s="202" t="s">
        <v>70</v>
      </c>
      <c r="K17" s="194">
        <f t="shared" si="4"/>
        <v>0.6</v>
      </c>
      <c r="L17" s="200" t="str">
        <f t="shared" si="5"/>
        <v>Moderado</v>
      </c>
      <c r="M17" s="226">
        <f t="shared" si="8"/>
        <v>0.6</v>
      </c>
      <c r="N17" s="227" t="str">
        <f t="shared" si="7"/>
        <v>Moderado</v>
      </c>
    </row>
    <row r="18" spans="1:14" ht="158.25" customHeight="1" x14ac:dyDescent="0.3">
      <c r="A18" s="31" t="str">
        <f>'2 CONTEXTO E IDENTIFICACIÓN'!A18</f>
        <v>R10</v>
      </c>
      <c r="B18" s="217" t="str">
        <f>+'2 CONTEXTO E IDENTIFICACIÓN'!E18</f>
        <v>Posibilidad de pérdida Económica por desequilibrios entre los costos de producción y venta de servicios debido a la ausencia de un sistema integral de costos que permita la prestación y venta de servicios de salud con equilibrio financiero</v>
      </c>
      <c r="C18" s="219">
        <v>12</v>
      </c>
      <c r="D18" s="191" t="str">
        <f t="shared" si="0"/>
        <v>La actividad que conlleva el riesgo se ejecuta de 3 a 24 veces por año</v>
      </c>
      <c r="E18" s="192">
        <f t="shared" si="1"/>
        <v>0.4</v>
      </c>
      <c r="F18" s="32" t="str">
        <f t="shared" si="2"/>
        <v>Baja</v>
      </c>
      <c r="G18" s="202" t="s">
        <v>69</v>
      </c>
      <c r="H18" s="194">
        <f t="shared" si="6"/>
        <v>0.6</v>
      </c>
      <c r="I18" s="200" t="str">
        <f t="shared" si="3"/>
        <v>Moderado</v>
      </c>
      <c r="J18" s="202" t="s">
        <v>70</v>
      </c>
      <c r="K18" s="194">
        <f t="shared" si="4"/>
        <v>0.6</v>
      </c>
      <c r="L18" s="200" t="str">
        <f t="shared" si="5"/>
        <v>Moderado</v>
      </c>
      <c r="M18" s="226">
        <f t="shared" si="8"/>
        <v>0.6</v>
      </c>
      <c r="N18" s="227" t="str">
        <f t="shared" si="7"/>
        <v>Moderado</v>
      </c>
    </row>
    <row r="19" spans="1:14" ht="119.25" customHeight="1" x14ac:dyDescent="0.3">
      <c r="A19" s="31" t="str">
        <f>'2 CONTEXTO E IDENTIFICACIÓN'!A19</f>
        <v>R11</v>
      </c>
      <c r="B19" s="217" t="str">
        <f>+'2 CONTEXTO E IDENTIFICACIÓN'!E19</f>
        <v>Posibilidad de pérdida Económica por deterioro y fuga de los recursos financieros debido a la falta de seguimiento y continuidad a los procesos de conciliación y depuración de las cuentas por cobrar.</v>
      </c>
      <c r="C19" s="219">
        <v>12</v>
      </c>
      <c r="D19" s="191" t="str">
        <f t="shared" si="0"/>
        <v>La actividad que conlleva el riesgo se ejecuta de 3 a 24 veces por año</v>
      </c>
      <c r="E19" s="192">
        <f t="shared" si="1"/>
        <v>0.4</v>
      </c>
      <c r="F19" s="32" t="str">
        <f t="shared" si="2"/>
        <v>Baja</v>
      </c>
      <c r="G19" s="202" t="s">
        <v>69</v>
      </c>
      <c r="H19" s="194">
        <f t="shared" si="6"/>
        <v>0.6</v>
      </c>
      <c r="I19" s="200" t="str">
        <f t="shared" si="3"/>
        <v>Moderado</v>
      </c>
      <c r="J19" s="202" t="s">
        <v>70</v>
      </c>
      <c r="K19" s="194">
        <f t="shared" si="4"/>
        <v>0.6</v>
      </c>
      <c r="L19" s="200" t="str">
        <f t="shared" si="5"/>
        <v>Moderado</v>
      </c>
      <c r="M19" s="226">
        <f t="shared" si="8"/>
        <v>0.6</v>
      </c>
      <c r="N19" s="227" t="str">
        <f t="shared" si="7"/>
        <v>Moderado</v>
      </c>
    </row>
    <row r="20" spans="1:14" ht="132.75" customHeight="1" x14ac:dyDescent="0.3">
      <c r="A20" s="31" t="str">
        <f>'2 CONTEXTO E IDENTIFICACIÓN'!A20</f>
        <v>R12</v>
      </c>
      <c r="B20" s="217" t="str">
        <f>+'2 CONTEXTO E IDENTIFICACIÓN'!E20</f>
        <v>Posibilidad de pérdida Económica por reprocesos e inconsistencias en el proceso de facturación debdido a alta rotación de personal, fallas en los controles que garanticen la adherencia a los procesos para la facturación.</v>
      </c>
      <c r="C20" s="219">
        <v>12</v>
      </c>
      <c r="D20" s="191" t="str">
        <f t="shared" si="0"/>
        <v>La actividad que conlleva el riesgo se ejecuta de 3 a 24 veces por año</v>
      </c>
      <c r="E20" s="192">
        <f t="shared" si="1"/>
        <v>0.4</v>
      </c>
      <c r="F20" s="32" t="str">
        <f t="shared" si="2"/>
        <v>Baja</v>
      </c>
      <c r="G20" s="202" t="s">
        <v>71</v>
      </c>
      <c r="H20" s="194">
        <f t="shared" si="6"/>
        <v>0.8</v>
      </c>
      <c r="I20" s="200" t="str">
        <f t="shared" si="3"/>
        <v>Mayor</v>
      </c>
      <c r="J20" s="202" t="s">
        <v>72</v>
      </c>
      <c r="K20" s="194">
        <f t="shared" si="4"/>
        <v>0.8</v>
      </c>
      <c r="L20" s="200" t="str">
        <f t="shared" si="5"/>
        <v>Mayor</v>
      </c>
      <c r="M20" s="226">
        <f t="shared" si="8"/>
        <v>0.8</v>
      </c>
      <c r="N20" s="227" t="str">
        <f t="shared" si="7"/>
        <v>Mayor</v>
      </c>
    </row>
    <row r="21" spans="1:14" ht="108" customHeight="1" x14ac:dyDescent="0.3">
      <c r="A21" s="31" t="str">
        <f>'2 CONTEXTO E IDENTIFICACIÓN'!A21</f>
        <v>R13</v>
      </c>
      <c r="B21" s="217" t="str">
        <f>+'2 CONTEXTO E IDENTIFICACIÓN'!E21</f>
        <v>Posibilidad de pérdida Reputacional y Económica por multas y sanciones debido a la ausencia de controles y herramientas que mitiguen el fraude, lavado de activos y financiación del terrorismo.</v>
      </c>
      <c r="C21" s="219">
        <v>12</v>
      </c>
      <c r="D21" s="191" t="str">
        <f t="shared" si="0"/>
        <v>La actividad que conlleva el riesgo se ejecuta de 3 a 24 veces por año</v>
      </c>
      <c r="E21" s="192">
        <f t="shared" si="1"/>
        <v>0.4</v>
      </c>
      <c r="F21" s="32" t="str">
        <f t="shared" si="2"/>
        <v>Baja</v>
      </c>
      <c r="G21" s="202" t="s">
        <v>71</v>
      </c>
      <c r="H21" s="194">
        <f t="shared" si="6"/>
        <v>0.8</v>
      </c>
      <c r="I21" s="200" t="str">
        <f t="shared" si="3"/>
        <v>Mayor</v>
      </c>
      <c r="J21" s="202" t="s">
        <v>70</v>
      </c>
      <c r="K21" s="194">
        <f t="shared" si="4"/>
        <v>0.6</v>
      </c>
      <c r="L21" s="200" t="str">
        <f t="shared" si="5"/>
        <v>Moderado</v>
      </c>
      <c r="M21" s="226">
        <f t="shared" si="8"/>
        <v>0.8</v>
      </c>
      <c r="N21" s="227" t="str">
        <f t="shared" si="7"/>
        <v>Mayor</v>
      </c>
    </row>
    <row r="22" spans="1:14" ht="158.25" customHeight="1" x14ac:dyDescent="0.3">
      <c r="A22" s="31" t="str">
        <f>'2 CONTEXTO E IDENTIFICACIÓN'!A22</f>
        <v>R14</v>
      </c>
      <c r="B22" s="217" t="str">
        <f>+'2 CONTEXTO E IDENTIFICACIÓN'!E22</f>
        <v>Posibilidad de pérdida Económica y Reputacional descuentos económicos, agudización del estado de salud de los pacientes debido a incumplimiento en el seguimiento a controles y actividades de promoción de la salud y prevención de la enfermedad.</v>
      </c>
      <c r="C22" s="219">
        <v>365</v>
      </c>
      <c r="D22" s="191" t="str">
        <f t="shared" si="0"/>
        <v>La actividad que conlleva el riesgo se ejecuta de 24 a 500 veces por año</v>
      </c>
      <c r="E22" s="192">
        <f t="shared" si="1"/>
        <v>0.6</v>
      </c>
      <c r="F22" s="32" t="str">
        <f t="shared" si="2"/>
        <v>Media</v>
      </c>
      <c r="G22" s="202" t="s">
        <v>71</v>
      </c>
      <c r="H22" s="194">
        <f t="shared" si="6"/>
        <v>0.8</v>
      </c>
      <c r="I22" s="200" t="str">
        <f t="shared" si="3"/>
        <v>Mayor</v>
      </c>
      <c r="J22" s="202" t="s">
        <v>70</v>
      </c>
      <c r="K22" s="194">
        <f t="shared" si="4"/>
        <v>0.6</v>
      </c>
      <c r="L22" s="200" t="str">
        <f t="shared" si="5"/>
        <v>Moderado</v>
      </c>
      <c r="M22" s="226">
        <f t="shared" si="8"/>
        <v>0.8</v>
      </c>
      <c r="N22" s="227" t="str">
        <f t="shared" si="7"/>
        <v>Mayor</v>
      </c>
    </row>
    <row r="23" spans="1:14" ht="123.75" customHeight="1" x14ac:dyDescent="0.3">
      <c r="A23" s="31" t="str">
        <f>'2 CONTEXTO E IDENTIFICACIÓN'!A23</f>
        <v>R15</v>
      </c>
      <c r="B23" s="217" t="str">
        <f>+'2 CONTEXTO E IDENTIFICACIÓN'!E23</f>
        <v>Posibilidad de pérdida Económica y Reputacional por bajas coberturas en la atención a las familias y comunidades debido a estrategias insuficientes para la captación, canalización y atención en la población.</v>
      </c>
      <c r="C23" s="219">
        <v>365</v>
      </c>
      <c r="D23" s="191" t="str">
        <f t="shared" si="0"/>
        <v>La actividad que conlleva el riesgo se ejecuta de 24 a 500 veces por año</v>
      </c>
      <c r="E23" s="192">
        <f t="shared" si="1"/>
        <v>0.6</v>
      </c>
      <c r="F23" s="32" t="str">
        <f t="shared" si="2"/>
        <v>Media</v>
      </c>
      <c r="G23" s="202" t="s">
        <v>71</v>
      </c>
      <c r="H23" s="194">
        <f t="shared" si="6"/>
        <v>0.8</v>
      </c>
      <c r="I23" s="200" t="str">
        <f t="shared" si="3"/>
        <v>Mayor</v>
      </c>
      <c r="J23" s="202" t="s">
        <v>70</v>
      </c>
      <c r="K23" s="194">
        <f t="shared" si="4"/>
        <v>0.6</v>
      </c>
      <c r="L23" s="200" t="str">
        <f t="shared" si="5"/>
        <v>Moderado</v>
      </c>
      <c r="M23" s="226">
        <f t="shared" si="8"/>
        <v>0.8</v>
      </c>
      <c r="N23" s="227" t="str">
        <f t="shared" si="7"/>
        <v>Mayor</v>
      </c>
    </row>
    <row r="24" spans="1:14" ht="172.5" customHeight="1" x14ac:dyDescent="0.3">
      <c r="A24" s="31" t="str">
        <f>'2 CONTEXTO E IDENTIFICACIÓN'!A24</f>
        <v>R16</v>
      </c>
      <c r="B24" s="217" t="str">
        <f>+'2 CONTEXTO E IDENTIFICACIÓN'!E24</f>
        <v>Posibilidad de pérdida Reputacional y Económica por incumplimiento en los lineamientos para la contratación de bienes o servicios en la institución  debido a la debilidad en la instauración de mecanismos de verificación y control para la garantía del cumplimiento de los requisitos en la contratación.</v>
      </c>
      <c r="C24" s="219">
        <v>365</v>
      </c>
      <c r="D24" s="191" t="str">
        <f t="shared" si="0"/>
        <v>La actividad que conlleva el riesgo se ejecuta de 24 a 500 veces por año</v>
      </c>
      <c r="E24" s="192">
        <f t="shared" si="1"/>
        <v>0.6</v>
      </c>
      <c r="F24" s="32" t="str">
        <f t="shared" si="2"/>
        <v>Media</v>
      </c>
      <c r="G24" s="202" t="s">
        <v>71</v>
      </c>
      <c r="H24" s="194">
        <f t="shared" si="6"/>
        <v>0.8</v>
      </c>
      <c r="I24" s="200" t="str">
        <f t="shared" si="3"/>
        <v>Mayor</v>
      </c>
      <c r="J24" s="202" t="s">
        <v>70</v>
      </c>
      <c r="K24" s="194">
        <f t="shared" si="4"/>
        <v>0.6</v>
      </c>
      <c r="L24" s="200" t="str">
        <f t="shared" si="5"/>
        <v>Moderado</v>
      </c>
      <c r="M24" s="226">
        <f t="shared" si="8"/>
        <v>0.8</v>
      </c>
      <c r="N24" s="227" t="str">
        <f t="shared" si="7"/>
        <v>Mayor</v>
      </c>
    </row>
    <row r="25" spans="1:14" ht="141" customHeight="1" x14ac:dyDescent="0.3">
      <c r="A25" s="31" t="str">
        <f>'2 CONTEXTO E IDENTIFICACIÓN'!A25</f>
        <v>R17</v>
      </c>
      <c r="B25" s="217" t="str">
        <f>+'2 CONTEXTO E IDENTIFICACIÓN'!E25</f>
        <v>Posibilidad de pérdida Reputacional y Económica por fraudes y errores en el uso y registro de la información, perdidas económicas debido a baja adherencia a los protocolos de seguridad y manejo de las tecnologías de la informacion</v>
      </c>
      <c r="C25" s="219">
        <v>365</v>
      </c>
      <c r="D25" s="191" t="str">
        <f t="shared" si="0"/>
        <v>La actividad que conlleva el riesgo se ejecuta de 24 a 500 veces por año</v>
      </c>
      <c r="E25" s="192">
        <f t="shared" si="1"/>
        <v>0.6</v>
      </c>
      <c r="F25" s="32" t="str">
        <f t="shared" si="2"/>
        <v>Media</v>
      </c>
      <c r="G25" s="202" t="s">
        <v>71</v>
      </c>
      <c r="H25" s="194">
        <f t="shared" si="6"/>
        <v>0.8</v>
      </c>
      <c r="I25" s="200" t="str">
        <f t="shared" si="3"/>
        <v>Mayor</v>
      </c>
      <c r="J25" s="202" t="s">
        <v>70</v>
      </c>
      <c r="K25" s="194">
        <f t="shared" si="4"/>
        <v>0.6</v>
      </c>
      <c r="L25" s="200" t="str">
        <f t="shared" si="5"/>
        <v>Moderado</v>
      </c>
      <c r="M25" s="226">
        <f t="shared" si="8"/>
        <v>0.8</v>
      </c>
      <c r="N25" s="227" t="str">
        <f t="shared" si="7"/>
        <v>Mayor</v>
      </c>
    </row>
    <row r="26" spans="1:14" ht="125.25" customHeight="1" x14ac:dyDescent="0.3">
      <c r="A26" s="31" t="str">
        <f>'2 CONTEXTO E IDENTIFICACIÓN'!A26</f>
        <v>R18</v>
      </c>
      <c r="B26" s="217" t="str">
        <f>+'2 CONTEXTO E IDENTIFICACIÓN'!E26</f>
        <v>Posibilidad de pérdida Económica y Reputacional por sanciones y multas debido al incumplimiento de los procesos y procedimientos de la Ley de Archivo vigente en la normatividad.</v>
      </c>
      <c r="C26" s="219">
        <v>365</v>
      </c>
      <c r="D26" s="191" t="str">
        <f t="shared" si="0"/>
        <v>La actividad que conlleva el riesgo se ejecuta de 24 a 500 veces por año</v>
      </c>
      <c r="E26" s="192">
        <f t="shared" si="1"/>
        <v>0.6</v>
      </c>
      <c r="F26" s="32" t="str">
        <f t="shared" si="2"/>
        <v>Media</v>
      </c>
      <c r="G26" s="202" t="s">
        <v>69</v>
      </c>
      <c r="H26" s="194">
        <f t="shared" si="6"/>
        <v>0.6</v>
      </c>
      <c r="I26" s="200" t="str">
        <f t="shared" si="3"/>
        <v>Moderado</v>
      </c>
      <c r="J26" s="202" t="s">
        <v>70</v>
      </c>
      <c r="K26" s="194">
        <f t="shared" si="4"/>
        <v>0.6</v>
      </c>
      <c r="L26" s="200" t="str">
        <f t="shared" si="5"/>
        <v>Moderado</v>
      </c>
      <c r="M26" s="226">
        <f t="shared" si="8"/>
        <v>0.6</v>
      </c>
      <c r="N26" s="227" t="str">
        <f t="shared" si="7"/>
        <v>Moderado</v>
      </c>
    </row>
    <row r="27" spans="1:14" ht="125.25" customHeight="1" x14ac:dyDescent="0.3">
      <c r="A27" s="31" t="str">
        <f>'2 CONTEXTO E IDENTIFICACIÓN'!A27</f>
        <v>R19</v>
      </c>
      <c r="B27" s="217" t="str">
        <f>+'2 CONTEXTO E IDENTIFICACIÓN'!E27</f>
        <v>Posibilidad de pérdida Económica y Reputacional por deterioro y perdida de los recursos físicos debido a falta de control en la ejecución de los planes y cronogramas de mantenimientos preventivos y correctivos.</v>
      </c>
      <c r="C27" s="219">
        <v>12</v>
      </c>
      <c r="D27" s="191" t="str">
        <f t="shared" si="0"/>
        <v>La actividad que conlleva el riesgo se ejecuta de 3 a 24 veces por año</v>
      </c>
      <c r="E27" s="192">
        <f t="shared" si="1"/>
        <v>0.4</v>
      </c>
      <c r="F27" s="32" t="str">
        <f t="shared" si="2"/>
        <v>Baja</v>
      </c>
      <c r="G27" s="202" t="s">
        <v>69</v>
      </c>
      <c r="H27" s="194">
        <f t="shared" si="6"/>
        <v>0.6</v>
      </c>
      <c r="I27" s="200" t="str">
        <f t="shared" si="3"/>
        <v>Moderado</v>
      </c>
      <c r="J27" s="202" t="s">
        <v>70</v>
      </c>
      <c r="K27" s="194">
        <f t="shared" si="4"/>
        <v>0.6</v>
      </c>
      <c r="L27" s="200" t="str">
        <f t="shared" si="5"/>
        <v>Moderado</v>
      </c>
      <c r="M27" s="226">
        <f t="shared" si="8"/>
        <v>0.6</v>
      </c>
      <c r="N27" s="227" t="str">
        <f t="shared" si="7"/>
        <v>Moderado</v>
      </c>
    </row>
    <row r="28" spans="1:14" ht="152.25" customHeight="1" thickBot="1" x14ac:dyDescent="0.35">
      <c r="A28" s="47" t="str">
        <f>'2 CONTEXTO E IDENTIFICACIÓN'!A28</f>
        <v>R20</v>
      </c>
      <c r="B28" s="217" t="str">
        <f>+'2 CONTEXTO E IDENTIFICACIÓN'!E28</f>
        <v>Posibilidad de pérdida Reputacional y Económica por aumento de demandas laborales y mal clima laboral debido a incumplimiento en la normatividad de contratación laboral y ausencia de incentivos y bienestar del talento humano</v>
      </c>
      <c r="C28" s="220">
        <v>365</v>
      </c>
      <c r="D28" s="204" t="str">
        <f t="shared" si="0"/>
        <v>La actividad que conlleva el riesgo se ejecuta de 24 a 500 veces por año</v>
      </c>
      <c r="E28" s="193">
        <f t="shared" si="1"/>
        <v>0.6</v>
      </c>
      <c r="F28" s="48" t="str">
        <f t="shared" si="2"/>
        <v>Media</v>
      </c>
      <c r="G28" s="203" t="s">
        <v>71</v>
      </c>
      <c r="H28" s="198">
        <f t="shared" si="6"/>
        <v>0.8</v>
      </c>
      <c r="I28" s="201" t="str">
        <f t="shared" si="3"/>
        <v>Mayor</v>
      </c>
      <c r="J28" s="203" t="s">
        <v>70</v>
      </c>
      <c r="K28" s="198">
        <f t="shared" si="4"/>
        <v>0.6</v>
      </c>
      <c r="L28" s="201" t="str">
        <f t="shared" si="5"/>
        <v>Moderado</v>
      </c>
      <c r="M28" s="228">
        <f t="shared" si="8"/>
        <v>0.8</v>
      </c>
      <c r="N28" s="229" t="str">
        <f t="shared" si="7"/>
        <v>Mayor</v>
      </c>
    </row>
  </sheetData>
  <sheetProtection sheet="1" formatCells="0" formatColumns="0" formatRows="0" sort="0" autoFilter="0" pivotTables="0"/>
  <autoFilter ref="A8:N8" xr:uid="{00000000-0009-0000-0000-000002000000}"/>
  <dataConsolidate/>
  <mergeCells count="11">
    <mergeCell ref="V7:Y7"/>
    <mergeCell ref="P7:T7"/>
    <mergeCell ref="A1:A2"/>
    <mergeCell ref="B1:B2"/>
    <mergeCell ref="B4:D4"/>
    <mergeCell ref="B5:D5"/>
    <mergeCell ref="C7:F7"/>
    <mergeCell ref="G7:I7"/>
    <mergeCell ref="J7:L7"/>
    <mergeCell ref="M7:N7"/>
    <mergeCell ref="G6:N6"/>
  </mergeCells>
  <conditionalFormatting sqref="E9:E28 G9:G28">
    <cfRule type="cellIs" dxfId="213" priority="1" operator="equal">
      <formula>$T$9</formula>
    </cfRule>
    <cfRule type="cellIs" dxfId="212" priority="2" operator="equal">
      <formula>$T$10</formula>
    </cfRule>
    <cfRule type="cellIs" dxfId="211" priority="3" operator="equal">
      <formula>$T$11</formula>
    </cfRule>
    <cfRule type="cellIs" dxfId="210" priority="4" operator="equal">
      <formula>$T$12</formula>
    </cfRule>
    <cfRule type="cellIs" dxfId="209" priority="5" operator="equal">
      <formula>$T$13</formula>
    </cfRule>
  </conditionalFormatting>
  <conditionalFormatting sqref="F9:F28">
    <cfRule type="cellIs" dxfId="208" priority="163" operator="equal">
      <formula>$P$13</formula>
    </cfRule>
    <cfRule type="cellIs" dxfId="207" priority="159" operator="equal">
      <formula>$P$9</formula>
    </cfRule>
    <cfRule type="cellIs" dxfId="206" priority="160" operator="equal">
      <formula>$P$10</formula>
    </cfRule>
    <cfRule type="cellIs" dxfId="205" priority="161" operator="equal">
      <formula>$P$11</formula>
    </cfRule>
    <cfRule type="cellIs" dxfId="204" priority="162" operator="equal">
      <formula>$P$12</formula>
    </cfRule>
  </conditionalFormatting>
  <conditionalFormatting sqref="H9:H28">
    <cfRule type="cellIs" dxfId="203" priority="77" operator="equal">
      <formula>$W$10</formula>
    </cfRule>
    <cfRule type="cellIs" dxfId="202" priority="78" operator="equal">
      <formula>$W$11</formula>
    </cfRule>
    <cfRule type="cellIs" dxfId="201" priority="79" operator="equal">
      <formula>$W$12</formula>
    </cfRule>
    <cfRule type="cellIs" dxfId="200" priority="80" operator="equal">
      <formula>$W$13</formula>
    </cfRule>
    <cfRule type="cellIs" dxfId="199" priority="76" operator="equal">
      <formula>$W$9</formula>
    </cfRule>
  </conditionalFormatting>
  <conditionalFormatting sqref="I9:J28">
    <cfRule type="cellIs" dxfId="198" priority="81" operator="equal">
      <formula>$V$9</formula>
    </cfRule>
    <cfRule type="cellIs" dxfId="197" priority="82" operator="equal">
      <formula>$V$10</formula>
    </cfRule>
    <cfRule type="cellIs" dxfId="196" priority="83" operator="equal">
      <formula>$V$11</formula>
    </cfRule>
    <cfRule type="cellIs" dxfId="195" priority="84" operator="equal">
      <formula>$V$12</formula>
    </cfRule>
    <cfRule type="cellIs" dxfId="194" priority="85" operator="equal">
      <formula>$V$13</formula>
    </cfRule>
  </conditionalFormatting>
  <conditionalFormatting sqref="K9:K28">
    <cfRule type="cellIs" dxfId="193" priority="61" operator="equal">
      <formula>$W$9</formula>
    </cfRule>
    <cfRule type="cellIs" dxfId="192" priority="62" operator="equal">
      <formula>$W$10</formula>
    </cfRule>
    <cfRule type="cellIs" dxfId="191" priority="63" operator="equal">
      <formula>$W$11</formula>
    </cfRule>
    <cfRule type="cellIs" dxfId="190" priority="64" operator="equal">
      <formula>$W$12</formula>
    </cfRule>
    <cfRule type="cellIs" dxfId="189" priority="65" operator="equal">
      <formula>$W$13</formula>
    </cfRule>
  </conditionalFormatting>
  <conditionalFormatting sqref="L9:L28">
    <cfRule type="cellIs" dxfId="188" priority="96" operator="equal">
      <formula>$V$9</formula>
    </cfRule>
    <cfRule type="cellIs" dxfId="187" priority="97" operator="equal">
      <formula>$V$10</formula>
    </cfRule>
    <cfRule type="cellIs" dxfId="186" priority="98" operator="equal">
      <formula>$V$11</formula>
    </cfRule>
    <cfRule type="cellIs" dxfId="185" priority="99" operator="equal">
      <formula>$V$12</formula>
    </cfRule>
    <cfRule type="cellIs" dxfId="184" priority="100" operator="equal">
      <formula>$V$13</formula>
    </cfRule>
  </conditionalFormatting>
  <conditionalFormatting sqref="M9:M28">
    <cfRule type="cellIs" dxfId="183" priority="6" operator="equal">
      <formula>$W$9</formula>
    </cfRule>
    <cfRule type="cellIs" dxfId="182" priority="7" operator="equal">
      <formula>$W$10</formula>
    </cfRule>
    <cfRule type="cellIs" dxfId="181" priority="8" operator="equal">
      <formula>$W$11</formula>
    </cfRule>
    <cfRule type="cellIs" dxfId="180" priority="9" operator="equal">
      <formula>$W$12</formula>
    </cfRule>
    <cfRule type="cellIs" dxfId="179" priority="10" operator="equal">
      <formula>$W$13</formula>
    </cfRule>
  </conditionalFormatting>
  <conditionalFormatting sqref="N9:N28">
    <cfRule type="cellIs" dxfId="178" priority="31" operator="equal">
      <formula>$V$9</formula>
    </cfRule>
    <cfRule type="cellIs" dxfId="177" priority="32" operator="equal">
      <formula>$V$10</formula>
    </cfRule>
    <cfRule type="cellIs" dxfId="176" priority="33" operator="equal">
      <formula>$V$11</formula>
    </cfRule>
    <cfRule type="cellIs" dxfId="175" priority="34" operator="equal">
      <formula>$V$12</formula>
    </cfRule>
    <cfRule type="cellIs" dxfId="174" priority="35" operator="equal">
      <formula>$V$13</formula>
    </cfRule>
  </conditionalFormatting>
  <dataValidations count="5">
    <dataValidation allowBlank="1" showInputMessage="1" showErrorMessage="1" prompt="La probabilidad se encuentra determinada por una escala de 1 a 3, siendo 1 la menor probabilidad de ocurrencia del riesgo y 3 la mayor probabilidad de  ocurrencia." sqref="IO8" xr:uid="{00000000-0002-0000-0200-000000000000}"/>
    <dataValidation allowBlank="1" showInputMessage="1" showErrorMessage="1" prompt="Es la materialización del riesgo y las consecuencias de su aparición. Su escala es: 5 bajo impacto, 10 medio, 20 alto impacto._x000a_" sqref="IP8:JA8" xr:uid="{00000000-0002-0000-0200-000001000000}"/>
    <dataValidation type="list" allowBlank="1" showInputMessage="1" showErrorMessage="1" sqref="IU12:JA12 IP9:JA11" xr:uid="{00000000-0002-0000-0200-000002000000}">
      <formula1>#REF!</formula1>
    </dataValidation>
    <dataValidation type="list" allowBlank="1" showInputMessage="1" showErrorMessage="1" sqref="G9:G28" xr:uid="{00000000-0002-0000-0200-000003000000}">
      <formula1>Afectación_Económica</formula1>
    </dataValidation>
    <dataValidation type="list" allowBlank="1" showInputMessage="1" showErrorMessage="1" sqref="J9:J28" xr:uid="{00000000-0002-0000-0200-000004000000}">
      <formula1>Reputacional</formula1>
    </dataValidation>
  </dataValidations>
  <printOptions horizontalCentered="1" verticalCentered="1"/>
  <pageMargins left="0.31496062992125984" right="0.27559055118110237" top="0.23622047244094491" bottom="0.15748031496062992" header="0" footer="0"/>
  <pageSetup scale="63" orientation="landscape" r:id="rId1"/>
  <headerFooter alignWithMargins="0"/>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35"/>
  <sheetViews>
    <sheetView showGridLines="0" zoomScale="70" zoomScaleNormal="70" workbookViewId="0">
      <pane xSplit="1" ySplit="8" topLeftCell="B9" activePane="bottomRight" state="frozen"/>
      <selection pane="topRight" activeCell="B1" sqref="B1"/>
      <selection pane="bottomLeft" activeCell="A7" sqref="A7"/>
      <selection pane="bottomRight" activeCell="B1" sqref="B1:B2"/>
    </sheetView>
  </sheetViews>
  <sheetFormatPr baseColWidth="10" defaultColWidth="14.33203125" defaultRowHeight="13.2" x14ac:dyDescent="0.3"/>
  <cols>
    <col min="1" max="1" width="12.88671875" style="87" customWidth="1"/>
    <col min="2" max="2" width="29.44140625" style="92" customWidth="1"/>
    <col min="3" max="3" width="16.44140625" style="87" customWidth="1"/>
    <col min="4" max="4" width="12.44140625" style="92" customWidth="1"/>
    <col min="5" max="5" width="14.5546875" style="92" customWidth="1"/>
    <col min="6" max="6" width="3.88671875" style="92" customWidth="1"/>
    <col min="7" max="7" width="7.44140625" style="92" customWidth="1"/>
    <col min="8" max="8" width="14" style="92" customWidth="1"/>
    <col min="9" max="9" width="13.88671875" style="92" customWidth="1"/>
    <col min="10" max="13" width="12.44140625" style="92" customWidth="1"/>
    <col min="14" max="14" width="3.88671875" style="92" customWidth="1"/>
    <col min="15" max="15" width="4.88671875" style="87" customWidth="1"/>
    <col min="16" max="16" width="6.44140625" style="87" customWidth="1"/>
    <col min="17" max="17" width="11" style="87" bestFit="1" customWidth="1"/>
    <col min="18" max="22" width="12" style="87" customWidth="1"/>
    <col min="23" max="27" width="11.44140625" style="87" customWidth="1"/>
    <col min="28" max="28" width="5.5546875" style="87" bestFit="1" customWidth="1"/>
    <col min="29" max="29" width="26.88671875" style="87" customWidth="1"/>
    <col min="30" max="34" width="22.88671875" style="92" customWidth="1"/>
    <col min="35" max="35" width="23.44140625" style="87" customWidth="1"/>
    <col min="36" max="263" width="11.44140625" style="87" customWidth="1"/>
    <col min="264" max="264" width="12.6640625" style="87" customWidth="1"/>
    <col min="265" max="265" width="47" style="87" customWidth="1"/>
    <col min="266" max="266" width="35" style="87" customWidth="1"/>
    <col min="267" max="16384" width="14.33203125" style="87"/>
  </cols>
  <sheetData>
    <row r="1" spans="1:36" s="75" customFormat="1" ht="36" customHeight="1" x14ac:dyDescent="0.25">
      <c r="A1" s="422"/>
      <c r="B1" s="428" t="str">
        <f>+'2 CONTEXTO E IDENTIFICACIÓN'!B1</f>
        <v>MAPA DE RIESGOS</v>
      </c>
      <c r="C1" s="50" t="str">
        <f>+'2 CONTEXTO E IDENTIFICACIÓN'!C1</f>
        <v>CÓDIGO:</v>
      </c>
      <c r="D1" s="74">
        <f>+'2 CONTEXTO E IDENTIFICACIÓN'!D1</f>
        <v>0</v>
      </c>
      <c r="AD1" s="76"/>
      <c r="AE1" s="76"/>
      <c r="AF1" s="76"/>
      <c r="AG1" s="76"/>
      <c r="AH1" s="76"/>
    </row>
    <row r="2" spans="1:36" s="75" customFormat="1" ht="36" customHeight="1" x14ac:dyDescent="0.25">
      <c r="A2" s="422"/>
      <c r="B2" s="428"/>
      <c r="C2" s="50" t="str">
        <f>+'2 CONTEXTO E IDENTIFICACIÓN'!C2</f>
        <v>VERSIÓN:</v>
      </c>
      <c r="D2" s="74">
        <f>+'2 CONTEXTO E IDENTIFICACIÓN'!D2</f>
        <v>0</v>
      </c>
      <c r="E2" s="77"/>
      <c r="F2" s="77"/>
      <c r="G2" s="77"/>
      <c r="H2" s="9"/>
      <c r="I2" s="241" t="str">
        <f>+'2 CONTEXTO E IDENTIFICACIÓN'!$F$4</f>
        <v>Elaboración o Actualización:</v>
      </c>
      <c r="J2" s="262" t="str">
        <f>+IF('2 CONTEXTO E IDENTIFICACIÓN'!$G$4="","",'2 CONTEXTO E IDENTIFICACIÓN'!$G$4)</f>
        <v/>
      </c>
      <c r="K2" s="20"/>
      <c r="L2" s="20"/>
      <c r="M2" s="78"/>
      <c r="N2" s="77"/>
      <c r="AD2" s="76"/>
      <c r="AE2" s="76"/>
      <c r="AF2" s="76"/>
      <c r="AG2" s="76"/>
      <c r="AH2" s="76"/>
    </row>
    <row r="3" spans="1:36" s="75" customFormat="1" ht="27.9" customHeight="1" x14ac:dyDescent="0.25">
      <c r="A3" s="79"/>
      <c r="B3" s="77"/>
      <c r="C3" s="52"/>
      <c r="D3" s="78"/>
      <c r="E3" s="77"/>
      <c r="F3" s="77"/>
      <c r="G3" s="77"/>
      <c r="I3" s="244" t="str">
        <f>+'2 CONTEXTO E IDENTIFICACIÓN'!$D$5</f>
        <v>Vigencia del:</v>
      </c>
      <c r="J3" s="242" t="str">
        <f>+IF('2 CONTEXTO E IDENTIFICACIÓN'!$E$5="","",'2 CONTEXTO E IDENTIFICACIÓN'!$E$5)</f>
        <v/>
      </c>
      <c r="K3" s="243" t="s">
        <v>111</v>
      </c>
      <c r="L3" s="240" t="str">
        <f>+IF('2 CONTEXTO E IDENTIFICACIÓN'!$G$5="","",'2 CONTEXTO E IDENTIFICACIÓN'!$G$5)</f>
        <v/>
      </c>
      <c r="M3" s="78"/>
      <c r="N3" s="77"/>
      <c r="AD3" s="76"/>
      <c r="AE3" s="76"/>
      <c r="AF3" s="76"/>
      <c r="AG3" s="76"/>
      <c r="AH3" s="76"/>
    </row>
    <row r="4" spans="1:36" s="75" customFormat="1" ht="13.8" x14ac:dyDescent="0.25">
      <c r="A4" s="19" t="s">
        <v>159</v>
      </c>
      <c r="B4" s="412" t="str">
        <f>+IF('2 CONTEXTO E IDENTIFICACIÓN'!$B$4="","",'2 CONTEXTO E IDENTIFICACIÓN'!$B$4)</f>
        <v/>
      </c>
      <c r="C4" s="412"/>
      <c r="D4" s="412"/>
      <c r="AD4" s="76"/>
      <c r="AE4" s="76"/>
      <c r="AF4" s="76"/>
      <c r="AG4" s="76"/>
      <c r="AH4" s="76"/>
    </row>
    <row r="5" spans="1:36" s="75" customFormat="1" ht="14.4" thickBot="1" x14ac:dyDescent="0.3">
      <c r="A5" s="19" t="s">
        <v>157</v>
      </c>
      <c r="B5" s="412" t="str">
        <f>+IF('2 CONTEXTO E IDENTIFICACIÓN'!$D$4="","",'2 CONTEXTO E IDENTIFICACIÓN'!$D$4)</f>
        <v/>
      </c>
      <c r="C5" s="413"/>
      <c r="D5" s="413"/>
      <c r="AD5" s="76"/>
      <c r="AE5" s="76"/>
      <c r="AF5" s="76"/>
      <c r="AG5" s="76"/>
      <c r="AH5" s="76"/>
    </row>
    <row r="6" spans="1:36" s="75" customFormat="1" ht="14.4" thickBot="1" x14ac:dyDescent="0.3">
      <c r="A6" s="248"/>
      <c r="B6" s="247"/>
      <c r="C6" s="247"/>
      <c r="D6" s="78"/>
      <c r="G6" s="429" t="s">
        <v>22</v>
      </c>
      <c r="H6" s="430"/>
      <c r="I6" s="430"/>
      <c r="J6" s="430"/>
      <c r="K6" s="430"/>
      <c r="L6" s="430"/>
      <c r="M6" s="431"/>
      <c r="O6" s="80"/>
      <c r="P6" s="80"/>
      <c r="Q6" s="81"/>
      <c r="R6" s="420" t="s">
        <v>87</v>
      </c>
      <c r="S6" s="420"/>
      <c r="T6" s="420"/>
      <c r="U6" s="420"/>
      <c r="V6" s="421"/>
      <c r="AD6" s="76"/>
      <c r="AE6" s="76"/>
      <c r="AF6" s="76"/>
      <c r="AG6" s="76"/>
      <c r="AH6" s="76"/>
    </row>
    <row r="7" spans="1:36" x14ac:dyDescent="0.3">
      <c r="A7" s="82"/>
      <c r="B7" s="83"/>
      <c r="C7" s="423" t="s">
        <v>89</v>
      </c>
      <c r="D7" s="423"/>
      <c r="E7" s="423"/>
      <c r="F7" s="84"/>
      <c r="G7" s="85"/>
      <c r="H7" s="86"/>
      <c r="I7" s="420" t="s">
        <v>87</v>
      </c>
      <c r="J7" s="420"/>
      <c r="K7" s="420"/>
      <c r="L7" s="420"/>
      <c r="M7" s="421"/>
      <c r="N7" s="84"/>
      <c r="O7" s="88"/>
      <c r="P7" s="88"/>
      <c r="R7" s="89">
        <v>0.2</v>
      </c>
      <c r="S7" s="89">
        <v>0.4</v>
      </c>
      <c r="T7" s="89">
        <v>0.6</v>
      </c>
      <c r="U7" s="89">
        <v>0.8</v>
      </c>
      <c r="V7" s="90">
        <v>1</v>
      </c>
      <c r="W7" s="91"/>
      <c r="X7" s="91"/>
      <c r="Y7" s="91"/>
      <c r="Z7" s="91"/>
      <c r="AA7" s="91"/>
      <c r="AB7" s="91"/>
      <c r="AC7" s="91"/>
    </row>
    <row r="8" spans="1:36" ht="39.6" x14ac:dyDescent="0.25">
      <c r="A8" s="93" t="s">
        <v>0</v>
      </c>
      <c r="B8" s="94" t="s">
        <v>1</v>
      </c>
      <c r="C8" s="95" t="s">
        <v>2</v>
      </c>
      <c r="D8" s="95" t="s">
        <v>4</v>
      </c>
      <c r="E8" s="96" t="s">
        <v>124</v>
      </c>
      <c r="F8" s="84"/>
      <c r="G8" s="88"/>
      <c r="H8" s="97"/>
      <c r="I8" s="98" t="s">
        <v>65</v>
      </c>
      <c r="J8" s="98" t="s">
        <v>7</v>
      </c>
      <c r="K8" s="98" t="s">
        <v>5</v>
      </c>
      <c r="L8" s="98" t="s">
        <v>6</v>
      </c>
      <c r="M8" s="99" t="s">
        <v>73</v>
      </c>
      <c r="N8" s="84"/>
      <c r="O8" s="88"/>
      <c r="P8" s="88"/>
      <c r="Q8" s="100"/>
      <c r="R8" s="101" t="s">
        <v>65</v>
      </c>
      <c r="S8" s="101" t="s">
        <v>7</v>
      </c>
      <c r="T8" s="101" t="s">
        <v>5</v>
      </c>
      <c r="U8" s="101" t="s">
        <v>6</v>
      </c>
      <c r="V8" s="102" t="s">
        <v>73</v>
      </c>
      <c r="Y8" s="91"/>
      <c r="Z8" s="91"/>
      <c r="AA8" s="103"/>
      <c r="AB8" s="103"/>
      <c r="AC8" s="103"/>
      <c r="AD8" s="103"/>
      <c r="AE8" s="103"/>
      <c r="AF8" s="103"/>
      <c r="AG8" s="103"/>
      <c r="AH8" s="103"/>
      <c r="AI8" s="103"/>
      <c r="AJ8" s="103"/>
    </row>
    <row r="9" spans="1:36" ht="30.6" customHeight="1" x14ac:dyDescent="0.25">
      <c r="A9" s="104" t="str">
        <f>'2 CONTEXTO E IDENTIFICACIÓN'!A9</f>
        <v>R1</v>
      </c>
      <c r="B9" s="105" t="str">
        <f>+'2 CONTEXTO E IDENTIFICACIÓN'!E9</f>
        <v>Posibilidad de pérdida Económica y Reputacional por Demora en definición de conductas diagnósticas y terapeuticas del paciente debido a falta de control en el presupuesto y su ejecución para garantizar disponibilidad de insumos, dispositivos y reactivos para la ejecución de las actividades de apoyo diagnóstico y terapeútico.</v>
      </c>
      <c r="C9" s="106" t="str">
        <f>+'3 PROBABIL E IMPACTO INHERENTE'!F9</f>
        <v>Media</v>
      </c>
      <c r="D9" s="106" t="str">
        <f>+'3 PROBABIL E IMPACTO INHERENTE'!N9</f>
        <v>Mayor</v>
      </c>
      <c r="E9" s="105" t="str">
        <f>+IF(C9=$Q$9,IF(D9=$R$8,$R$9,IF(D9=$S$8,$S$9,IF(D9=$T$8,$T$9,IF(D9=$U$8,$U$9,IF(D9=$V$8,$V$9))))),IF(C9=$Q$10,IF(D9=$R$8,$R$10,IF(D9=$S$8,$S$10,IF(D9=$T$8,$T$10,IF(D9=$U$8,$U$10,IF(D9=$V$8,$V$10))))),IF(C9=$Q$11,IF(D9=$R$8,$R$11,IF(D9=$S$8,$S$11,IF(D9=$T$8,$T$11,IF(D9=$U$8,$U$11,IF(D9=$V$8,$V$11))))),IF(C9=$Q$12,IF(D9=$R$8,$R$12,IF(D9=$S$8,$S$12,IF(D9=$T$8,$T$12,IF(D9=$U$8,$U$12,IF(D9=$V$8,$V$12))))),IF(C9=$Q$13,IF(D9=$R$8,$R$13,IF(D9=$S$8,$S$13,IF(D9=$T$8,$T$13,IF(D9=$U$8,$U$13,IF(D9=$V$8,$V$13))))),"")))))</f>
        <v>Alto</v>
      </c>
      <c r="F9" s="107"/>
      <c r="G9" s="426" t="s">
        <v>54</v>
      </c>
      <c r="H9" s="98" t="s">
        <v>62</v>
      </c>
      <c r="I9" s="108" t="str">
        <f>+IF(AND(C9=$Q$9,D9=$R$8),A9,"")&amp;" "&amp;IF(AND(C10=$Q$9,D10=$R$8),A10,"")&amp;" "&amp;IF(AND(C11=$Q$9,D11=$R$8),A11,"")&amp;" "&amp;IF(AND(C12=$Q$9,D12=$R$8),A12,"")&amp;" "&amp;IF(AND(C13=$Q$9,D13=$R$8),A13,"")&amp;" "&amp;IF(AND(C14=$Q$9,D14=$R$8),A14,"")&amp;" "&amp;IF(AND(C15=$Q$9,D15=$R$8),A15,"")&amp;" "&amp;IF(AND(C16=$Q$9,D16=$R$8),A16,"")&amp;" "&amp;IF(AND(C17=$Q$9,D17=$R$8),A17,"")&amp;" "&amp;IF(AND(C18=$Q$9,D18=$R$8),A18,"")&amp;" "&amp;IF(AND(C19=$Q$9,D19=$R$8),A19,"")&amp;" "&amp;IF(AND(C20=$Q$9,D20=$R$8),A20,"")&amp;" "&amp;IF(AND(C21=$Q$9,D21=$R$8),A21,"")&amp;" "&amp;IF(AND(C22=$Q$9,D22=$R$8),A22,"")&amp;" "&amp;IF(AND(C23=$Q$9,D23=$R$8),A23,"")&amp;" "&amp;IF(AND(C24=$Q$9,D24=$R$8),A24,"")&amp;" "&amp;IF(AND(C25=$Q$9,D25=$R$8),A25,"")&amp;" "&amp;IF(AND(C26=$Q$9,D26=$R$8),A26,"")&amp;" "&amp;IF(AND(C27=$Q$9,D27=$R$8),A27,"")&amp;" "&amp;IF(AND(C28=$Q$9,D28=$R$8),A28,"")</f>
        <v xml:space="preserve">                   </v>
      </c>
      <c r="J9" s="108" t="str">
        <f>+IF(AND(C9=$Q$9,D9=$S$8),A9,"")&amp;" "&amp;IF(AND(C10=$Q$9,D10=$S$8),A10,"")&amp;" "&amp;IF(AND(C11=$Q$9,D11=$S$8),A11,"")&amp;" "&amp;IF(AND(C12=$Q$9,D12=$S$8),A12,"")&amp;" "&amp;IF(AND(C13=$Q$9,D13=$S$8),A13,"")&amp;" "&amp;IF(AND(C14=$Q$9,D14=$S$8),A14,"")&amp;" "&amp;IF(AND(C15=$Q$9,D15=$S$8),A15,"")&amp;" "&amp;IF(AND(C16=$Q$9,D16=$S$8),A16,"")&amp;" "&amp;IF(AND(C17=$Q$9,D17=$S$8),A17,"")&amp;" "&amp;IF(AND(C18=$Q$9,D18=$S$8),A18,"")&amp;" "&amp;IF(AND(C19=$Q$9,D19=$S$8),A19,"")&amp;" "&amp;IF(AND(C20=$Q$9,D20=$S$8),A20,"")&amp;" "&amp;IF(AND(C21=$Q$9,D21=$S$8),A21,"")&amp;" "&amp;IF(AND(C22=$Q$9,D22=$S$8),A22,"")&amp;" "&amp;IF(AND(C23=$Q$9,D23=$S$8),A23,"")&amp;" "&amp;IF(AND(C24=$Q$9,D24=$S$8),A24,"")&amp;" "&amp;IF(AND(C25=$Q$9,D25=$S$8),A25,"")&amp;" "&amp;IF(AND(C26=$Q$9,D26=$S$8),A26,"")&amp;" "&amp;IF(AND(C27=$Q$9,D27=$S$8),A27,"")&amp;" "&amp;IF(AND(C28=$Q$9,D28=$S$8),A28,"")</f>
        <v xml:space="preserve">                   </v>
      </c>
      <c r="K9" s="108" t="str">
        <f>+IF(AND(C9=$Q$9,D9=$T$8),A9,"")&amp;" "&amp;IF(AND(C10=$Q$9,D10=$T$8),A10,"")&amp;" "&amp;IF(AND(C11=$Q$9,D11=$T$8),A11,"")&amp;" "&amp;IF(AND(C12=$Q$9,D12=$T$8),A12,"")&amp;" "&amp;IF(AND(C13=$Q$9,D13=$T$8),A13,"")&amp;" "&amp;IF(AND(C14=$Q$9,D14=$T$8),A14,"")&amp;" "&amp;IF(AND(C15=$Q$9,D15=$T$8),A15,"")&amp;" "&amp;IF(AND(C16=$Q$9,D16=$T$8),A16,"")&amp;" "&amp;IF(AND(C17=$Q$9,D17=$T$8),A17,"")&amp;" "&amp;IF(AND(C18=$Q$9,D18=$T$8),A18,"")&amp;" "&amp;IF(AND(C19=$Q$9,D19=$T$8),A19,"")&amp;" "&amp;IF(AND(C20=$Q$9,D20=$T$8),A20,"")&amp;" "&amp;IF(AND(C21=$Q$9,D21=$T$8),A21,"")&amp;" "&amp;IF(AND(C22=$Q$9,D22=$T$8),A22,"")&amp;" "&amp;IF(AND(C23=$Q$9,D23=$T$8),A23,"")&amp;" "&amp;IF(AND(C24=$Q$9,D24=$T$8),A24,"")&amp;" "&amp;IF(AND(C25=$Q$9,D25=$T$8),A25,"")&amp;" "&amp;IF(AND(C26=$Q$9,D26=$T$8),A26,"")&amp;" "&amp;IF(AND(C27=$Q$9,D27=$T$8),A27,"")&amp;" "&amp;IF(AND(C28=$Q$9,D28=$T$8),A28,"")</f>
        <v xml:space="preserve">                   </v>
      </c>
      <c r="L9" s="108" t="str">
        <f>+IF(AND(C9=$Q$9,D9=$U$8),A9,"")&amp;" "&amp;IF(AND(C10=$Q$9,D10=$U$8),A10,"")&amp;" "&amp;IF(AND(C11=$Q$9,D11=$U$8),A11,"")&amp;" "&amp;IF(AND(C12=$Q$9,D12=$U$8),A12,"")&amp;" "&amp;IF(AND(C13=$Q$9,D13=$U$8),A13,"")&amp;" "&amp;IF(AND(C14=$Q$9,D14=$U$8),A14,"")&amp;" "&amp;IF(AND(C15=$Q$9,D15=$U$8),A15,"")&amp;" "&amp;IF(AND(C16=$Q$9,D16=$U$8),A16,"")&amp;" "&amp;IF(AND(C17=$Q$9,D17=$U$8),A17,"")&amp;" "&amp;IF(AND(C18=$Q$9,D18=$U$8),A18,"")&amp;" "&amp;IF(AND(C19=$Q$9,D19=$U$8),A19,"")&amp;" "&amp;IF(AND(C20=$Q$9,D20=$U$8),A20,"")&amp;" "&amp;IF(AND(C21=$Q$9,D21=$U$8),A21,"")&amp;" "&amp;IF(AND(C22=$Q$9,D22=$U$8),A22,"")&amp;" "&amp;IF(AND(C23=$Q$9,D23=$U$8),A23,"")&amp;" "&amp;IF(AND(C24=$Q$9,D24=$U$8),A24,"")&amp;" "&amp;IF(AND(C25=$Q$9,D25=$U$8),A25,"")&amp;" "&amp;IF(AND(C26=$Q$9,D26=$U$8),A26,"")&amp;" "&amp;IF(AND(C27=$Q$9,D27=$U$8),A27,"")&amp;" "&amp;IF(AND(C28=$Q$9,D28=$U$8),A28,"")</f>
        <v xml:space="preserve">                   </v>
      </c>
      <c r="M9" s="109" t="str">
        <f>+IF(AND(C9=$Q$9,D9=$V$8),A9,"")&amp;" "&amp;IF(AND(C10=$Q$9,D10=$V$8),A10,"")&amp;" "&amp;IF(AND(C11=$Q$9,D11=$V$8),A11,"")&amp;" "&amp;IF(AND(C12=$Q$9,D12=$V$8),A12,"")&amp;" "&amp;IF(AND(C13=$Q$9,D13=$V$8),A13,"")&amp;" "&amp;IF(AND(C14=$Q$9,D14=$V$8),A14,"")&amp;" "&amp;IF(AND(C15=$Q$9,D15=$V$8),A15,"")&amp;" "&amp;IF(AND(C16=$Q$9,D16=$V$8),A16,"")&amp;" "&amp;IF(AND(C17=$Q$9,D17=$V$8),A17,"")&amp;" "&amp;IF(AND(C18=$Q$9,D18=$V$8),A18,"")&amp;" "&amp;IF(AND(C19=$Q$9,D19=$V$8),A19,"")&amp;" "&amp;IF(AND(C20=$Q$9,D20=$V$8),A20,"")&amp;" "&amp;IF(AND(C21=$Q$9,D21=$V$8),A21,"")&amp;" "&amp;IF(AND(C22=$Q$9,D22=$V$8),A22,"")&amp;" "&amp;IF(AND(C23=$Q$9,D23=$V$8),A23,"")&amp;" "&amp;IF(AND(C24=$Q$9,D24=$V$8),A24,"")&amp;" "&amp;IF(AND(C25=$Q$9,D25=$V$8),A25,"")&amp;" "&amp;IF(AND(C26=$Q$9,D26=$V$8),A26,"")&amp;" "&amp;IF(AND(C27=$Q$9,D27=$V$8),A27,"")&amp;" "&amp;IF(AND(C28=$Q$9,D28=$V$8),A28,"")</f>
        <v xml:space="preserve">                   </v>
      </c>
      <c r="N9" s="107"/>
      <c r="O9" s="424" t="s">
        <v>54</v>
      </c>
      <c r="P9" s="110">
        <v>1</v>
      </c>
      <c r="Q9" s="101" t="s">
        <v>62</v>
      </c>
      <c r="R9" s="108" t="s">
        <v>85</v>
      </c>
      <c r="S9" s="108" t="s">
        <v>85</v>
      </c>
      <c r="T9" s="108" t="s">
        <v>85</v>
      </c>
      <c r="U9" s="108" t="s">
        <v>85</v>
      </c>
      <c r="V9" s="109" t="s">
        <v>84</v>
      </c>
      <c r="Y9" s="91"/>
      <c r="Z9" s="91"/>
      <c r="AA9" s="103"/>
      <c r="AB9" s="103"/>
      <c r="AC9" s="103"/>
      <c r="AD9" s="111"/>
      <c r="AE9" s="111"/>
      <c r="AF9" s="111"/>
      <c r="AG9" s="111"/>
      <c r="AH9" s="111"/>
      <c r="AI9" s="103"/>
      <c r="AJ9" s="103"/>
    </row>
    <row r="10" spans="1:36" ht="30.6" customHeight="1" x14ac:dyDescent="0.25">
      <c r="A10" s="104" t="str">
        <f>'2 CONTEXTO E IDENTIFICACIÓN'!A10</f>
        <v>R2</v>
      </c>
      <c r="B10" s="105" t="str">
        <f>+'2 CONTEXTO E IDENTIFICACIÓN'!E10</f>
        <v>Posibilidad de pérdida Reputacional y Económica por Aumento de la insatisfacción de los usuarios baja adherencia a Protocolos y estrategias para garantizar la humanización y la calidad en la prestación de los servicios de salud.</v>
      </c>
      <c r="C10" s="106" t="str">
        <f>+'3 PROBABIL E IMPACTO INHERENTE'!F10</f>
        <v>Baja</v>
      </c>
      <c r="D10" s="106" t="str">
        <f>+'3 PROBABIL E IMPACTO INHERENTE'!N10</f>
        <v>Moderado</v>
      </c>
      <c r="E10" s="105" t="str">
        <f>+IF(C10=$Q$9,IF(D10=$R$8,$R$9,IF(D10=$S$8,$S$9,IF(D10=$T$8,$T$9,IF(D10=$U$8,$U$9,IF(D10=$V$8,$V$9))))),IF(C10=$Q$10,IF(D10=$R$8,$R$10,IF(D10=$S$8,$S$10,IF(D10=$T$8,$T$10,IF(D10=$U$8,$U$10,IF(D10=$V$8,$V$10))))),IF(C10=$Q$11,IF(D10=$R$8,$R$11,IF(D10=$S$8,$S$11,IF(D10=$T$8,$T$11,IF(D10=$U$8,$U$11,IF(D10=$V$8,$V$11))))),IF(C10=$Q$12,IF(D10=$R$8,$R$12,IF(D10=$S$8,$S$12,IF(D10=$T$8,$T$12,IF(D10=$U$8,$U$12,IF(D10=$V$8,$V$12))))),IF(C10=$Q$13,IF(D10=$R$8,$R$13,IF(D10=$S$8,$S$13,IF(D10=$T$8,$T$13,IF(D10=$U$8,$U$13,IF(D10=$V$8,$V$13))))),"")))))</f>
        <v>Moderado</v>
      </c>
      <c r="F10" s="107"/>
      <c r="G10" s="426"/>
      <c r="H10" s="98" t="s">
        <v>61</v>
      </c>
      <c r="I10" s="112" t="str">
        <f>+IF(AND(C9=$Q$10,D9=$R$8),A9,"")&amp;" "&amp;IF(AND(C10=$Q$10,D10=$R$8),A10,"")&amp;" "&amp;IF(AND(C11=$Q$10,D11=$R$8),A11,"")&amp;" "&amp;IF(AND(C12=$Q$10,D12=$R$8),A12,"")&amp;" "&amp;IF(AND(C13=$Q$10,D13=$R$8),A13,"")&amp;" "&amp;IF(AND(C14=$Q$10,D14=$R$8),A14,"")&amp;" "&amp;IF(AND(C15=$Q$10,D15=$R$8),A15,"")&amp;" "&amp;IF(AND(C16=$Q$10,D16=$R$8),A16,"")&amp;" "&amp;IF(AND(C17=$Q$10,D17=$R$8),A17,"")&amp;" "&amp;IF(AND(C18=$Q$10,D18=$R$8),A18,"")&amp;" "&amp;IF(AND(C19=$Q$10,D19=$R$8),A19,"")&amp;" "&amp;IF(AND(C20=$Q$10,D20=$R$8),A20,"")&amp;" "&amp;IF(AND(C21=$Q$10,D21=$R$8),A21,"")&amp;" "&amp;IF(AND(C22=$Q$10,D22=$R$8),A22,"")&amp;" "&amp;IF(AND(C23=$Q$10,D23=$R$8),A23,"")&amp;" "&amp;IF(AND(C24=$Q$10,D24=$R$8),A24,"")&amp;" "&amp;IF(AND(C25=$Q$10,D25=$R$8),A25,"")&amp;" "&amp;IF(AND(C26=$Q$10,D26=$R$8),A26,"")&amp;" "&amp;IF(AND(C27=$Q$10,D27=$R$8),A27,"")&amp;" "&amp;IF(AND(C28=$Q$10,D28=$R$8),A28,"")</f>
        <v xml:space="preserve">                   </v>
      </c>
      <c r="J10" s="112" t="str">
        <f>+IF(AND(C9=$Q$10,D9=$S$8),A9,"")&amp;" "&amp;IF(AND(C10=$Q$10,D10=$S$8),A10,"")&amp;" "&amp;IF(AND(C11=$Q$10,D11=$S$8),A11,"")&amp;" "&amp;IF(AND(C12=$Q$10,D12=$S$8),A12,"")&amp;" "&amp;IF(AND(C13=$Q$10,D13=$S$8),A13,"")&amp;" "&amp;IF(AND(C14=$Q$10,D14=$S$8),A14,"")&amp;" "&amp;IF(AND(C15=$Q$10,D15=$S$8),A15,"")&amp;" "&amp;IF(AND(C16=$Q$10,D16=$S$8),A16,"")&amp;" "&amp;IF(AND(C17=$Q$10,D17=$S$8),A17,"")&amp;" "&amp;IF(AND(C18=$Q$10,D18=$S$8),A18,"")&amp;" "&amp;IF(AND(C19=$Q$10,D19=$S$8),A19,"")&amp;" "&amp;IF(AND(C20=$Q$10,D20=$S$8),A20,"")&amp;" "&amp;IF(AND(C21=$Q$10,D21=$S$8),A21,"")&amp;" "&amp;IF(AND(C22=$Q$10,D22=$S$8),A22,"")&amp;" "&amp;IF(AND(C23=$Q$10,D23=$S$8),A23,"")&amp;" "&amp;IF(AND(C24=$Q$10,D24=$S$8),A24,"")&amp;" "&amp;IF(AND(C25=$Q$10,D25=$S$8),A25,"")&amp;" "&amp;IF(AND(C26=$Q$10,D26=$S$8),A26,"")&amp;" "&amp;IF(AND(C27=$Q$10,D27=$S$8),A27,"")&amp;" "&amp;IF(AND(C28=$Q$10,D28=$S$8),A28,"")</f>
        <v xml:space="preserve">                   </v>
      </c>
      <c r="K10" s="108" t="str">
        <f>+IF(AND(C9=$Q$10,D9=$T$8),A9,"")&amp;" "&amp;IF(AND(C10=$Q$10,D10=$T$8),A10,"")&amp;" "&amp;IF(AND(C11=$Q$10,D11=$T$8),A11,"")&amp;" "&amp;IF(AND(C12=$Q$10,D12=$T$8),A12,"")&amp;" "&amp;IF(AND(C13=$Q$10,D13=$T$8),A13,"")&amp;" "&amp;IF(AND(C14=$Q$10,D14=$T$8),A14,"")&amp;" "&amp;IF(AND(C15=$Q$10,D15=$T$8),A15,"")&amp;" "&amp;IF(AND(C16=$Q$10,D16=$T$8),A16,"")&amp;" "&amp;IF(AND(C17=$Q$10,D17=$T$8),A17,"")&amp;" "&amp;IF(AND(C18=$Q$10,D18=$T$8),A18,"")&amp;" "&amp;IF(AND(C19=$Q$10,D19=$T$8),A19,"")&amp;" "&amp;IF(AND(C20=$Q$10,D20=$T$8),A20,"")&amp;" "&amp;IF(AND(C21=$Q$10,D21=$T$8),A21,"")&amp;" "&amp;IF(AND(C22=$Q$10,D22=$T$8),A22,"")&amp;" "&amp;IF(AND(C23=$Q$10,D23=$T$8),A23,"")&amp;" "&amp;IF(AND(C24=$Q$10,D24=$T$8),A24,"")&amp;" "&amp;IF(AND(C25=$Q$10,D25=$T$8),A25,"")&amp;" "&amp;IF(AND(C26=$Q$10,D26=$T$8),A26,"")&amp;" "&amp;IF(AND(C27=$Q$10,D27=$T$8),A27,"")&amp;" "&amp;IF(AND(C28=$Q$10,D28=$T$8),A28,"")</f>
        <v xml:space="preserve">                   </v>
      </c>
      <c r="L10" s="108" t="str">
        <f>+IF(AND(C9=$Q$10,D9=$U$8),A9,"")&amp;" "&amp;IF(AND(C10=$Q$10,D10=$U$8),A10,"")&amp;" "&amp;IF(AND(C11=$Q$10,D11=$U$8),A11,"")&amp;" "&amp;IF(AND(C12=$Q$10,D12=$U$8),A12,"")&amp;" "&amp;IF(AND(C13=$Q$10,D13=$U$8),A13,"")&amp;" "&amp;IF(AND(C14=$Q$10,D14=$U$8),A14,"")&amp;" "&amp;IF(AND(C15=$Q$10,D15=$U$8),A15,"")&amp;" "&amp;IF(AND(C16=$Q$10,D16=$U$8),A16,"")&amp;" "&amp;IF(AND(C17=$Q$10,D17=$U$8),A17,"")&amp;" "&amp;IF(AND(C18=$Q$10,D18=$U$8),A18,"")&amp;" "&amp;IF(AND(C19=$Q$10,D19=$U$8),A19,"")&amp;" "&amp;IF(AND(C20=$Q$10,D20=$U$8),A20,"")&amp;" "&amp;IF(AND(C21=$Q$10,D21=$U$8),A21,"")&amp;" "&amp;IF(AND(C22=$Q$10,D22=$U$8),A22,"")&amp;" "&amp;IF(AND(C23=$Q$10,D23=$U$8),A23,"")&amp;" "&amp;IF(AND(C24=$Q$10,D24=$U$8),A24,"")&amp;" "&amp;IF(AND(C25=$Q$10,D25=$U$8),A25,"")&amp;" "&amp;IF(AND(C26=$Q$10,D26=$U$8),A26,"")&amp;" "&amp;IF(AND(C27=$Q$10,D27=$U$8),A27,"")&amp;" "&amp;IF(AND(C28=$Q$10,D28=$U$8),A28,"")</f>
        <v xml:space="preserve">                   </v>
      </c>
      <c r="M10" s="109" t="str">
        <f>+IF(AND(C9=$Q$10,D9=$V$8),A9,"")&amp;" "&amp;IF(AND(C10=$Q$10,D10=$V$8),A10,"")&amp;" "&amp;IF(AND(C11=$Q$10,D11=$V$8),A11,"")&amp;" "&amp;IF(AND(C12=$Q$10,D12=$V$8),A12,"")&amp;" "&amp;IF(AND(C13=$Q$10,D13=$V$8),A13,"")&amp;" "&amp;IF(AND(C14=$Q$10,D14=$V$8),A14,"")&amp;" "&amp;IF(AND(C15=$Q$10,D15=$V$8),A15,"")&amp;" "&amp;IF(AND(C16=$Q$10,D16=$V$8),A16,"")&amp;" "&amp;IF(AND(C17=$Q$10,D17=$V$8),A17,"")&amp;" "&amp;IF(AND(C18=$Q$10,D18=$V$8),A18,"")&amp;" "&amp;IF(AND(C19=$Q$10,D19=$V$8),A19,"")&amp;" "&amp;IF(AND(C20=$Q$10,D20=$V$8),A20,"")&amp;" "&amp;IF(AND(C21=$Q$10,D21=$V$8),A21,"")&amp;" "&amp;IF(AND(C22=$Q$10,D22=$V$8),A22,"")&amp;" "&amp;IF(AND(C23=$Q$10,D23=$V$8),A23,"")&amp;" "&amp;IF(AND(C24=$Q$10,D24=$V$8),A24,"")&amp;" "&amp;IF(AND(C25=$Q$10,D25=$V$8),A25,"")&amp;" "&amp;IF(AND(C26=$Q$10,D26=$V$8),A26,"")&amp;" "&amp;IF(AND(C27=$Q$10,D27=$V$8),A27,"")&amp;" "&amp;IF(AND(C28=$Q$10,D28=$V$8),A28,"")</f>
        <v xml:space="preserve">                   </v>
      </c>
      <c r="N10" s="107"/>
      <c r="O10" s="424"/>
      <c r="P10" s="110">
        <v>0.8</v>
      </c>
      <c r="Q10" s="101" t="s">
        <v>61</v>
      </c>
      <c r="R10" s="112" t="s">
        <v>5</v>
      </c>
      <c r="S10" s="112" t="s">
        <v>5</v>
      </c>
      <c r="T10" s="108" t="s">
        <v>85</v>
      </c>
      <c r="U10" s="108" t="s">
        <v>85</v>
      </c>
      <c r="V10" s="109" t="s">
        <v>84</v>
      </c>
      <c r="Y10" s="91"/>
      <c r="Z10" s="91"/>
      <c r="AA10" s="103"/>
      <c r="AB10" s="113"/>
      <c r="AC10" s="114"/>
      <c r="AD10" s="111"/>
      <c r="AE10" s="111"/>
      <c r="AF10" s="111"/>
      <c r="AG10" s="111"/>
      <c r="AH10" s="111"/>
      <c r="AI10" s="103"/>
      <c r="AJ10" s="103"/>
    </row>
    <row r="11" spans="1:36" ht="30.6" customHeight="1" x14ac:dyDescent="0.25">
      <c r="A11" s="104" t="str">
        <f>'2 CONTEXTO E IDENTIFICACIÓN'!A11</f>
        <v>R3</v>
      </c>
      <c r="B11" s="105" t="str">
        <f>+'2 CONTEXTO E IDENTIFICACIÓN'!E11</f>
        <v>Posibilidad de pérdida Económica y Reputacional Por ineficiencia en el uso de los recursos financieros, humanos, tecnológicos debido a fallas en el seguimiento y control de los planes y programas institucionales que materializan la plataforma estratégica de la ESE.</v>
      </c>
      <c r="C11" s="106" t="str">
        <f>+'3 PROBABIL E IMPACTO INHERENTE'!F11</f>
        <v>Baja</v>
      </c>
      <c r="D11" s="106" t="str">
        <f>+'3 PROBABIL E IMPACTO INHERENTE'!N11</f>
        <v>Moderado</v>
      </c>
      <c r="E11" s="105" t="str">
        <f>+IF(C11=$Q$9,IF(D11=$R$8,$R$9,IF(D11=$S$8,$S$9,IF(D11=$T$8,$T$9,IF(D11=$U$8,$U$9,IF(D11=$V$8,$V$9))))),IF(C11=$Q$10,IF(D11=$R$8,$R$10,IF(D11=$S$8,$S$10,IF(D11=$T$8,$T$10,IF(D11=$U$8,$U$10,IF(D11=$V$8,$V$10))))),IF(C11=$Q$11,IF(D11=$R$8,$R$11,IF(D11=$S$8,$S$11,IF(D11=$T$8,$T$11,IF(D11=$U$8,$U$11,IF(D11=$V$8,$V$11))))),IF(C11=$Q$12,IF(D11=$R$8,$R$12,IF(D11=$S$8,$S$12,IF(D11=$T$8,$T$12,IF(D11=$U$8,$U$12,IF(D11=$V$8,$V$12))))),IF(C11=$Q$13,IF(D11=$R$8,$R$13,IF(D11=$S$8,$S$13,IF(D11=$T$8,$T$13,IF(D11=$U$8,$U$13,IF(D11=$V$8,$V$13))))),"")))))</f>
        <v>Moderado</v>
      </c>
      <c r="F11" s="107"/>
      <c r="G11" s="426"/>
      <c r="H11" s="98" t="s">
        <v>59</v>
      </c>
      <c r="I11" s="112" t="str">
        <f>+IF(AND(C9=$Q$11,D9=$R$8),A9,"")&amp;" "&amp;IF(AND(C10=$Q$11,D10=$R$8),A10,"")&amp;" "&amp;IF(AND(C11=$Q$11,D11=$R$8),A11,"")&amp;" "&amp;IF(AND(C12=$Q$11,D12=$R$8),A12,"")&amp;" "&amp;IF(AND(C13=$Q$11,D13=$R$8),A13,"")&amp;" "&amp;IF(AND(C14=$Q$11,D14=$R$8),A14,"")&amp;" "&amp;IF(AND(C15=$Q$11,D15=$R$8),A15,"")&amp;" "&amp;IF(AND(C16=$Q$11,D16=$R$8),A16,"")&amp;" "&amp;IF(AND(C17=$Q$11,D17=$R$8),A17,"")&amp;" "&amp;IF(AND(C18=$Q$11,D18=$R$8),A18,"")&amp;" "&amp;IF(AND(C19=$Q$11,D19=$R$8),A19,"")&amp;" "&amp;IF(AND(C20=$Q$11,D20=$R$8),A20,"")&amp;" "&amp;IF(AND(C21=$Q$11,D21=$R$8),A21,"")&amp;" "&amp;IF(AND(C22=$Q$11,D22=$R$8),A22,"")&amp;" "&amp;IF(AND(C23=$Q$11,D23=$R$8),A23,"")&amp;" "&amp;IF(AND(C24=$Q$11,D24=$R$8),A24,"")&amp;" "&amp;IF(AND(C25=$Q$11,D25=$R$8),A25,"")&amp;" "&amp;IF(AND(C26=$Q$11,D26=$R$8),A26,"")&amp;" "&amp;IF(AND(C27=$Q$11,D27=$R$8),A27,"")&amp;" "&amp;IF(AND(C28=$Q$11,D28=$R$8),A28,"")</f>
        <v xml:space="preserve">                   </v>
      </c>
      <c r="J11" s="112" t="str">
        <f>+IF(AND(C9=$Q$11,D9=$S$8),A9,"")&amp;" "&amp;IF(AND(C10=$Q$11,D10=$S$8),A10,"")&amp;" "&amp;IF(AND(C11=$Q$11,D11=$S$8),A11,"")&amp;" "&amp;IF(AND(C12=$Q$11,D12=$S$8),A12,"")&amp;" "&amp;IF(AND(C13=$Q$11,D13=$S$8),A13,"")&amp;" "&amp;IF(AND(C14=$Q$11,D14=$S$8),A14,"")&amp;" "&amp;IF(AND(C15=$Q$11,D15=$S$8),A15,"")&amp;" "&amp;IF(AND(C16=$Q$11,D16=$S$8),A16,"")&amp;" "&amp;IF(AND(C17=$Q$11,D17=$S$8),A17,"")&amp;" "&amp;IF(AND(C18=$Q$11,D18=$S$8),A18,"")&amp;" "&amp;IF(AND(C19=$Q$11,D19=$S$8),A19,"")&amp;" "&amp;IF(AND(C20=$Q$11,D20=$S$8),A20,"")&amp;" "&amp;IF(AND(C21=$Q$11,D21=$S$8),A21,"")&amp;" "&amp;IF(AND(C22=$Q$11,D22=$S$8),A22,"")&amp;" "&amp;IF(AND(C23=$Q$11,D23=$S$8),A23,"")&amp;" "&amp;IF(AND(C24=$Q$11,D24=$S$8),A24,"")&amp;" "&amp;IF(AND(C25=$Q$11,D25=$S$8),A25,"")&amp;" "&amp;IF(AND(C26=$Q$11,D26=$S$8),A26,"")&amp;" "&amp;IF(AND(C27=$Q$11,D27=$S$8),A27,"")&amp;" "&amp;IF(AND(C28=$Q$11,D28=$S$8),A28,"")</f>
        <v xml:space="preserve">                   </v>
      </c>
      <c r="K11" s="112" t="str">
        <f>+IF(AND(C9=$Q$11,D9=$T$8),A9,"")&amp;" "&amp;IF(AND(C10=$Q$11,D10=$T$8),A10,"")&amp;" "&amp;IF(AND(C11=$Q$11,D11=$T$8),A11,"")&amp;" "&amp;IF(AND(C12=$Q$11,D12=$T$8),A12,"")&amp;" "&amp;IF(AND(C13=$Q$11,D13=$T$8),A13,"")&amp;" "&amp;IF(AND(C14=$Q$11,D14=$T$8),A14,"")&amp;" "&amp;IF(AND(C15=$Q$11,D15=$T$8),A15,"")&amp;" "&amp;IF(AND(C16=$Q$11,D16=$T$8),A16,"")&amp;" "&amp;IF(AND(C17=$Q$11,D17=$T$8),A17,"")&amp;" "&amp;IF(AND(C18=$Q$11,D18=$T$8),A18,"")&amp;" "&amp;IF(AND(C19=$Q$11,D19=$T$8),A19,"")&amp;" "&amp;IF(AND(C20=$Q$11,D20=$T$8),A20,"")&amp;" "&amp;IF(AND(C21=$Q$11,D21=$T$8),A21,"")&amp;" "&amp;IF(AND(C22=$Q$11,D22=$T$8),A22,"")&amp;" "&amp;IF(AND(C23=$Q$11,D23=$T$8),A23,"")&amp;" "&amp;IF(AND(C24=$Q$11,D24=$T$8),A24,"")&amp;" "&amp;IF(AND(C25=$Q$11,D25=$T$8),A25,"")&amp;" "&amp;IF(AND(C26=$Q$11,D26=$T$8),A26,"")&amp;" "&amp;IF(AND(C27=$Q$11,D27=$T$8),A27,"")&amp;" "&amp;IF(AND(C28=$Q$11,D28=$T$8),A28,"")</f>
        <v xml:space="preserve">                 R18  </v>
      </c>
      <c r="L11" s="108" t="str">
        <f>+IF(AND(C9=$Q$11,D9=$U$8),A9,"")&amp;" "&amp;IF(AND(C10=$Q$11,D10=$U$8),A10,"")&amp;" "&amp;IF(AND(C11=$Q$11,D11=$U$8),A11,"")&amp;" "&amp;IF(AND(C12=$Q$11,D12=$U$8),A12,"")&amp;" "&amp;IF(AND(C13=$Q$11,D13=$U$8),A13,"")&amp;" "&amp;IF(AND(C14=$Q$11,D14=$U$8),A14,"")&amp;" "&amp;IF(AND(C15=$Q$11,D15=$U$8),A15,"")&amp;" "&amp;IF(AND(C16=$Q$11,D16=$U$8),A16,"")&amp;" "&amp;IF(AND(C17=$Q$11,D17=$U$8),A17,"")&amp;" "&amp;IF(AND(C18=$Q$11,D18=$U$8),A18,"")&amp;" "&amp;IF(AND(C19=$Q$11,D19=$U$8),A19,"")&amp;" "&amp;IF(AND(C20=$Q$11,D20=$U$8),A20,"")&amp;" "&amp;IF(AND(C21=$Q$11,D21=$U$8),A21,"")&amp;" "&amp;IF(AND(C22=$Q$11,D22=$U$8),A22,"")&amp;" "&amp;IF(AND(C23=$Q$11,D23=$U$8),A23,"")&amp;" "&amp;IF(AND(C24=$Q$11,D24=$U$8),A24,"")&amp;" "&amp;IF(AND(C25=$Q$11,D25=$U$8),A25,"")&amp;" "&amp;IF(AND(C26=$Q$11,D26=$U$8),A26,"")&amp;" "&amp;IF(AND(C27=$Q$11,D27=$U$8),A27,"")&amp;" "&amp;IF(AND(C28=$Q$11,D28=$U$8),A28,"")</f>
        <v>R1       R8      R14 R15 R16 R17   R20</v>
      </c>
      <c r="M11" s="109" t="str">
        <f>+IF(AND(C9=$Q$11,D9=$V$8),A9,"")&amp;" "&amp;IF(AND(C10=$Q$11,D10=$V$8),A10,"")&amp;" "&amp;IF(AND(C11=$Q$11,D11=$V$8),A11,"")&amp;" "&amp;IF(AND(C12=$Q$11,D12=$V$8),A12,"")&amp;" "&amp;IF(AND(C13=$Q$11,D13=$V$8),A13,"")&amp;" "&amp;IF(AND(C14=$Q$11,D14=$V$8),A14,"")&amp;" "&amp;IF(AND(C15=$Q$11,D15=$V$8),A15,"")&amp;" "&amp;IF(AND(C16=$Q$11,D16=$V$8),A16,"")&amp;" "&amp;IF(AND(C17=$Q$11,D17=$V$8),A17,"")&amp;" "&amp;IF(AND(C18=$Q$11,D18=$V$8),A18,"")&amp;" "&amp;IF(AND(C19=$Q$11,D19=$V$8),A19,"")&amp;" "&amp;IF(AND(C20=$Q$11,D20=$V$8),A20,"")&amp;" "&amp;IF(AND(C21=$Q$11,D21=$V$8),A21,"")&amp;" "&amp;IF(AND(C22=$Q$11,D22=$V$8),A22,"")&amp;" "&amp;IF(AND(C23=$Q$11,D23=$V$8),A23,"")&amp;" "&amp;IF(AND(C24=$Q$11,D24=$V$8),A24,"")&amp;" "&amp;IF(AND(C25=$Q$11,D25=$V$8),A25,"")&amp;" "&amp;IF(AND(C26=$Q$11,D26=$V$8),A26,"")&amp;" "&amp;IF(AND(C27=$Q$11,D27=$V$8),A27,"")&amp;" "&amp;IF(AND(C28=$Q$11,D28=$V$8),A28,"")</f>
        <v xml:space="preserve">                   </v>
      </c>
      <c r="N11" s="107"/>
      <c r="O11" s="424"/>
      <c r="P11" s="110">
        <v>0.6</v>
      </c>
      <c r="Q11" s="101" t="s">
        <v>59</v>
      </c>
      <c r="R11" s="112" t="s">
        <v>5</v>
      </c>
      <c r="S11" s="112" t="s">
        <v>5</v>
      </c>
      <c r="T11" s="112" t="s">
        <v>5</v>
      </c>
      <c r="U11" s="108" t="s">
        <v>85</v>
      </c>
      <c r="V11" s="109" t="s">
        <v>84</v>
      </c>
      <c r="Y11" s="91"/>
      <c r="Z11" s="91"/>
      <c r="AA11" s="103"/>
      <c r="AB11" s="113"/>
      <c r="AC11" s="114"/>
      <c r="AD11" s="111"/>
      <c r="AE11" s="111"/>
      <c r="AF11" s="111"/>
      <c r="AG11" s="111"/>
      <c r="AH11" s="115"/>
      <c r="AI11" s="103"/>
      <c r="AJ11" s="103"/>
    </row>
    <row r="12" spans="1:36" ht="30.6" customHeight="1" x14ac:dyDescent="0.25">
      <c r="A12" s="104" t="str">
        <f>'2 CONTEXTO E IDENTIFICACIÓN'!A12</f>
        <v>R4</v>
      </c>
      <c r="B12" s="105" t="str">
        <f>+'2 CONTEXTO E IDENTIFICACIÓN'!E12</f>
        <v>Posibilidad de pérdida Reputacional Por afectación de la imagen institucional debido al incumplimiento de las metas e indicadores trazados en los diferentes planes y programas institucionales.</v>
      </c>
      <c r="C12" s="106" t="str">
        <f>+'3 PROBABIL E IMPACTO INHERENTE'!F12</f>
        <v>Baja</v>
      </c>
      <c r="D12" s="106" t="str">
        <f>+'3 PROBABIL E IMPACTO INHERENTE'!N12</f>
        <v>Moderado</v>
      </c>
      <c r="E12" s="105" t="str">
        <f t="shared" ref="E12:E28" si="0">+IF(C12=$Q$9,IF(D12=$R$8,$R$9,IF(D12=$S$8,$S$9,IF(D12=$T$8,$T$9,IF(D12=$U$8,$U$9,IF(D12=$V$8,$V$9))))),IF(C12=$Q$10,IF(D12=$R$8,$R$10,IF(D12=$S$8,$S$10,IF(D12=$T$8,$T$10,IF(D12=$U$8,$U$10,IF(D12=$V$8,$V$10))))),IF(C12=$Q$11,IF(D12=$R$8,$R$11,IF(D12=$S$8,$S$11,IF(D12=$T$8,$T$11,IF(D12=$U$8,$U$11,IF(D12=$V$8,$V$11))))),IF(C12=$Q$12,IF(D12=$R$8,$R$12,IF(D12=$S$8,$S$12,IF(D12=$T$8,$T$12,IF(D12=$U$8,$U$12,IF(D12=$V$8,$V$12))))),IF(C12=$Q$13,IF(D12=$R$8,$R$13,IF(D12=$S$8,$S$13,IF(D12=$T$8,$T$13,IF(D12=$U$8,$U$13,IF(D12=$V$8,$V$13))))),"")))))</f>
        <v>Moderado</v>
      </c>
      <c r="F12" s="107"/>
      <c r="G12" s="426"/>
      <c r="H12" s="98" t="s">
        <v>57</v>
      </c>
      <c r="I12" s="116" t="str">
        <f>+IF(AND(C9=$Q$12,D9=$R$8),A9,"")&amp;" "&amp;IF(AND(C10=$Q$12,D10=$R$8),A10,"")&amp;" "&amp;IF(AND(C11=$Q$12,D11=$R$8),A11,"")&amp;" "&amp;IF(AND(C12=$Q$12,D12=$R$8),A12,"")&amp;" "&amp;IF(AND(C13=$Q$12,D13=$R$8),A13,"")&amp;" "&amp;IF(AND(C14=$Q$12,D14=$R$8),A14,"")&amp;" "&amp;IF(AND(C15=$Q$12,D15=$R$8),A15,"")&amp;" "&amp;IF(AND(C16=$Q$12,D16=$R$8),A16,"")&amp;" "&amp;IF(AND(C17=$Q$12,D17=$R$8),A17,"")&amp;" "&amp;IF(AND(C18=$Q$12,D18=$R$8),A18,"")&amp;" "&amp;IF(AND(C19=$Q$12,D19=$R$8),A19,"")&amp;" "&amp;IF(AND(C20=$Q$12,D20=$R$8),A20,"")&amp;" "&amp;IF(AND(C21=$Q$12,D21=$R$8),A21,"")&amp;" "&amp;IF(AND(C22=$Q$12,D22=$R$8),A22,"")&amp;" "&amp;IF(AND(C23=$Q$12,D23=$R$8),A23,"")&amp;" "&amp;IF(AND(C24=$Q$12,D24=$R$8),A24,"")&amp;" "&amp;IF(AND(C25=$Q$12,D25=$R$8),A25,"")&amp;" "&amp;IF(AND(C26=$Q$12,D26=$R$8),A26,"")&amp;" "&amp;IF(AND(C27=$Q$12,D27=$R$8),A27,"")&amp;" "&amp;IF(AND(C28=$Q$12,D28=$R$8),A28,"")</f>
        <v xml:space="preserve">                   </v>
      </c>
      <c r="J12" s="112" t="str">
        <f>+IF(AND(C9=$Q$12,D9=$S$8),A9,"")&amp;" "&amp;IF(AND(C10=$Q$12,D10=$S$8),A10,"")&amp;" "&amp;IF(AND(C11=$Q$12,D11=$S$8),A11,"")&amp;" "&amp;IF(AND(C12=$Q$12,D12=$S$8),A12,"")&amp;" "&amp;IF(AND(C13=$Q$12,D13=$S$8),A13,"")&amp;" "&amp;IF(AND(C14=$Q$12,D14=$S$8),A14,"")&amp;" "&amp;IF(AND(C15=$Q$12,D15=$S$8),A15,"")&amp;" "&amp;IF(AND(C16=$Q$12,D16=$S$8),A16,"")&amp;" "&amp;IF(AND(C17=$Q$12,D17=$S$8),A17,"")&amp;" "&amp;IF(AND(C18=$Q$12,D18=$S$8),A18,"")&amp;" "&amp;IF(AND(C19=$Q$12,D19=$S$8),A19,"")&amp;" "&amp;IF(AND(C20=$Q$12,D20=$S$8),A20,"")&amp;" "&amp;IF(AND(C21=$Q$12,D21=$S$8),A21,"")&amp;" "&amp;IF(AND(C22=$Q$12,D22=$S$8),A22,"")&amp;" "&amp;IF(AND(C23=$Q$12,D23=$S$8),A23,"")&amp;" "&amp;IF(AND(C24=$Q$12,D24=$S$8),A24,"")&amp;" "&amp;IF(AND(C25=$Q$12,D25=$S$8),A25,"")&amp;" "&amp;IF(AND(C26=$Q$12,D26=$S$8),A26,"")&amp;" "&amp;IF(AND(C27=$Q$12,D27=$S$8),A27,"")&amp;" "&amp;IF(AND(C28=$Q$12,D28=$S$8),A28,"")</f>
        <v xml:space="preserve">                   </v>
      </c>
      <c r="K12" s="112" t="str">
        <f>+IF(AND(C9=$Q$12,D9=$T$8),A9,"")&amp;" "&amp;IF(AND(C10=$Q$12,D10=$T$8),A10,"")&amp;" "&amp;IF(AND(C11=$Q$12,D11=$T$8),A11,"")&amp;" "&amp;IF(AND(C12=$Q$12,D12=$T$8),A12,"")&amp;" "&amp;IF(AND(C13=$Q$12,D13=$T$8),A13,"")&amp;" "&amp;IF(AND(C14=$Q$12,D14=$T$8),A14,"")&amp;" "&amp;IF(AND(C15=$Q$12,D15=$T$8),A15,"")&amp;" "&amp;IF(AND(C16=$Q$12,D16=$T$8),A16,"")&amp;" "&amp;IF(AND(C17=$Q$12,D17=$T$8),A17,"")&amp;" "&amp;IF(AND(C18=$Q$12,D18=$T$8),A18,"")&amp;" "&amp;IF(AND(C19=$Q$12,D19=$T$8),A19,"")&amp;" "&amp;IF(AND(C20=$Q$12,D20=$T$8),A20,"")&amp;" "&amp;IF(AND(C21=$Q$12,D21=$T$8),A21,"")&amp;" "&amp;IF(AND(C22=$Q$12,D22=$T$8),A22,"")&amp;" "&amp;IF(AND(C23=$Q$12,D23=$T$8),A23,"")&amp;" "&amp;IF(AND(C24=$Q$12,D24=$T$8),A24,"")&amp;" "&amp;IF(AND(C25=$Q$12,D25=$T$8),A25,"")&amp;" "&amp;IF(AND(C26=$Q$12,D26=$T$8),A26,"")&amp;" "&amp;IF(AND(C27=$Q$12,D27=$T$8),A27,"")&amp;" "&amp;IF(AND(C28=$Q$12,D28=$T$8),A28,"")</f>
        <v xml:space="preserve"> R2 R3 R4 R5 R6 R7  R9 R10 R11        R19 </v>
      </c>
      <c r="L12" s="108" t="str">
        <f>+IF(AND(C9=$Q$12,D9=$U$8),A9,"")&amp;" "&amp;IF(AND(C10=$Q$12,D10=$U$8),A10,"")&amp;" "&amp;IF(AND(C11=$Q$12,D11=$U$8),A11,"")&amp;" "&amp;IF(AND(C12=$Q$12,D12=$U$8),A12,"")&amp;" "&amp;IF(AND(C13=$Q$12,D13=$U$8),A13,"")&amp;" "&amp;IF(AND(C14=$Q$12,D14=$U$8),A14,"")&amp;" "&amp;IF(AND(C15=$Q$12,D15=$U$8),A15,"")&amp;" "&amp;IF(AND(C16=$Q$12,D16=$U$8),A16,"")&amp;" "&amp;IF(AND(C17=$Q$12,D17=$U$8),A17,"")&amp;" "&amp;IF(AND(C18=$Q$12,D18=$U$8),A18,"")&amp;" "&amp;IF(AND(C19=$Q$12,D19=$U$8),A19,"")&amp;" "&amp;IF(AND(C20=$Q$12,D20=$U$8),A20,"")&amp;" "&amp;IF(AND(C21=$Q$12,D21=$U$8),A21,"")&amp;" "&amp;IF(AND(C22=$Q$12,D22=$U$8),A22,"")&amp;" "&amp;IF(AND(C23=$Q$12,D23=$U$8),A23,"")&amp;" "&amp;IF(AND(C24=$Q$12,D24=$U$8),A24,"")&amp;" "&amp;IF(AND(C25=$Q$12,D25=$U$8),A25,"")&amp;" "&amp;IF(AND(C26=$Q$12,D26=$U$8),A26,"")&amp;" "&amp;IF(AND(C27=$Q$12,D27=$U$8),A27,"")&amp;" "&amp;IF(AND(C28=$Q$12,D28=$U$8),A28,"")</f>
        <v xml:space="preserve">           R12 R13       </v>
      </c>
      <c r="M12" s="109" t="str">
        <f>+IF(AND(C9=$Q$12,D9=$V$8),A9,"")&amp;" "&amp;IF(AND(C10=$Q$12,D10=$V$8),A10,"")&amp;" "&amp;IF(AND(C11=$Q$12,D11=$V$8),A11,"")&amp;" "&amp;IF(AND(C12=$Q$12,D12=$V$8),A12,"")&amp;" "&amp;IF(AND(C13=$Q$12,D13=$V$8),A13,"")&amp;" "&amp;IF(AND(C14=$Q$12,D14=$V$8),A14,"")&amp;" "&amp;IF(AND(C15=$Q$12,D15=$V$8),A15,"")&amp;" "&amp;IF(AND(C16=$Q$12,D16=$V$8),A16,"")&amp;" "&amp;IF(AND(C17=$Q$12,D17=$V$8),A17,"")&amp;" "&amp;IF(AND(C18=$Q$12,D18=$V$8),A18,"")&amp;" "&amp;IF(AND(C19=$Q$12,D19=$V$8),A19,"")&amp;" "&amp;IF(AND(C20=$Q$12,D20=$V$8),A20,"")&amp;" "&amp;IF(AND(C21=$Q$12,D21=$V$8),A21,"")&amp;" "&amp;IF(AND(C22=$Q$12,D22=$V$8),A22,"")&amp;" "&amp;IF(AND(C23=$Q$12,D23=$V$8),A23,"")&amp;" "&amp;IF(AND(C24=$Q$12,D24=$V$8),A24,"")&amp;" "&amp;IF(AND(C25=$Q$12,D25=$V$8),A25,"")&amp;" "&amp;IF(AND(C26=$Q$12,D26=$V$8),A26,"")&amp;" "&amp;IF(AND(C27=$Q$12,D27=$V$8),A27,"")&amp;" "&amp;IF(AND(C28=$Q$12,D28=$V$8),A28,"")</f>
        <v xml:space="preserve">                   </v>
      </c>
      <c r="N12" s="107"/>
      <c r="O12" s="424"/>
      <c r="P12" s="110">
        <v>0.4</v>
      </c>
      <c r="Q12" s="101" t="s">
        <v>57</v>
      </c>
      <c r="R12" s="116" t="s">
        <v>86</v>
      </c>
      <c r="S12" s="112" t="s">
        <v>5</v>
      </c>
      <c r="T12" s="112" t="s">
        <v>5</v>
      </c>
      <c r="U12" s="108" t="s">
        <v>85</v>
      </c>
      <c r="V12" s="109" t="s">
        <v>84</v>
      </c>
      <c r="Y12" s="91"/>
      <c r="Z12" s="91"/>
      <c r="AA12" s="103"/>
      <c r="AB12" s="113"/>
      <c r="AC12" s="114"/>
      <c r="AD12" s="111"/>
      <c r="AE12" s="111"/>
      <c r="AF12" s="111"/>
      <c r="AG12" s="115"/>
      <c r="AH12" s="111"/>
      <c r="AI12" s="103"/>
      <c r="AJ12" s="103"/>
    </row>
    <row r="13" spans="1:36" ht="30.6" customHeight="1" thickBot="1" x14ac:dyDescent="0.3">
      <c r="A13" s="104" t="str">
        <f>'2 CONTEXTO E IDENTIFICACIÓN'!A13</f>
        <v>R5</v>
      </c>
      <c r="B13" s="105" t="str">
        <f>+'2 CONTEXTO E IDENTIFICACIÓN'!E13</f>
        <v>Posibilidad de pérdida Económica y Reputacional Por deterioro de la eficacia, eficiencia y efectividad de los procesos debido a incumplimiento en los reportes de información, aplicación de metodologías apropiadas para las auditorías internas y omision de implementación de medidas y mecanismos de control.</v>
      </c>
      <c r="C13" s="106" t="str">
        <f>+'3 PROBABIL E IMPACTO INHERENTE'!F13</f>
        <v>Baja</v>
      </c>
      <c r="D13" s="106" t="str">
        <f>+'3 PROBABIL E IMPACTO INHERENTE'!N13</f>
        <v>Moderado</v>
      </c>
      <c r="E13" s="105" t="str">
        <f t="shared" si="0"/>
        <v>Moderado</v>
      </c>
      <c r="F13" s="107"/>
      <c r="G13" s="427"/>
      <c r="H13" s="117" t="s">
        <v>55</v>
      </c>
      <c r="I13" s="118" t="str">
        <f>+IF(AND(C9=$Q$13,D9=$R$8),A9,"")&amp;" "&amp;IF(AND(C10=$Q$13,D10=$R$8),A10,"")&amp;" "&amp;IF(AND(C11=$Q$13,D11=$R$8),A11,"")&amp;" "&amp;IF(AND(C12=$Q$13,D12=$R$8),A12,"")&amp;" "&amp;IF(AND(C13=$Q$13,D13=$R$8),A13,"")&amp;" "&amp;IF(AND(C14=$Q$13,D14=$R$8),A14,"")&amp;" "&amp;IF(AND(C15=$Q$13,D15=$R$8),A15,"")&amp;" "&amp;IF(AND(C16=$Q$13,D16=$R$8),A16,"")&amp;" "&amp;IF(AND(C17=$Q$13,D17=$R$8),A17,"")&amp;" "&amp;IF(AND(C18=$Q$13,D18=$R$8),A18,"")&amp;" "&amp;IF(AND(C19=$Q$13,D19=$R$8),A19,"")&amp;" "&amp;IF(AND(C20=$Q$13,D20=$R$8),A20,"")&amp;" "&amp;IF(AND(C21=$Q$13,D21=$R$8),A21,"")&amp;" "&amp;IF(AND(C22=$Q$13,D22=$R$8),A22,"")&amp;" "&amp;IF(AND(C23=$Q$13,D23=$R$8),A23,"")&amp;" "&amp;IF(AND(C24=$Q$13,D24=$R$8),A24,"")&amp;" "&amp;IF(AND(C25=$Q$13,D25=$R$8),A25,"")&amp;" "&amp;IF(AND(C26=$Q$13,D26=$R$8),A26,"")&amp;" "&amp;IF(AND(C27=$Q$13,D27=$R$8),A27,"")&amp;" "&amp;IF(AND(C28=$Q$13,D28=$R$8),A28,"")</f>
        <v xml:space="preserve">                   </v>
      </c>
      <c r="J13" s="118" t="str">
        <f>+IF(AND(C9=$Q$13,D9=$S$8),A9,"")&amp;" "&amp;IF(AND(C10=$Q$13,D10=$S$8),A10,"")&amp;" "&amp;IF(AND(C11=$Q$13,D11=$S$8),A11,"")&amp;" "&amp;IF(AND(C12=$Q$13,D12=$S$8),A12,"")&amp;" "&amp;IF(AND(C13=$Q$13,D13=$S$8),A13,"")&amp;" "&amp;IF(AND(C14=$Q$13,D14=$S$8),A14,"")&amp;" "&amp;IF(AND(C15=$Q$13,D15=$S$8),A15,"")&amp;" "&amp;IF(AND(C16=$Q$13,D16=$S$8),A16,"")&amp;" "&amp;IF(AND(C17=$Q$13,D17=$S$8),A17,"")&amp;" "&amp;IF(AND(C18=$Q$13,D18=$S$8),A18,"")&amp;" "&amp;IF(AND(C19=$Q$13,D19=$S$8),A19,"")&amp;" "&amp;IF(AND(C20=$Q$13,D20=$S$8),A20,"")&amp;" "&amp;IF(AND(C21=$Q$13,D21=$S$8),A21,"")&amp;" "&amp;IF(AND(C22=$Q$13,D22=$S$8),A22,"")&amp;" "&amp;IF(AND(C23=$Q$13,D23=$S$8),A23,"")&amp;" "&amp;IF(AND(C24=$Q$13,D24=$S$8),A24,"")&amp;" "&amp;IF(AND(C25=$Q$13,D25=$S$8),A25,"")&amp;" "&amp;IF(AND(C26=$Q$13,D26=$S$8),A26,"")&amp;" "&amp;IF(AND(C27=$Q$13,D27=$S$8),A27,"")&amp;" "&amp;IF(AND(C28=$Q$13,D28=$S$8),A28,"")</f>
        <v xml:space="preserve">                   </v>
      </c>
      <c r="K13" s="119" t="str">
        <f>+IF(AND(C9=$Q$13,D9=$T$8),A9,"")&amp;" "&amp;IF(AND(C10=$Q$13,D10=$T$8),A10,"")&amp;" "&amp;IF(AND(C11=$Q$13,D11=$T$8),A11,"")&amp;" "&amp;IF(AND(C12=$Q$13,D12=$T$8),A12,"")&amp;" "&amp;IF(AND(C13=$Q$13,D13=$T$8),A13,"")&amp;" "&amp;IF(AND(C14=$Q$13,D14=$T$8),A14,"")&amp;" "&amp;IF(AND(C15=$Q$13,D15=$T$8),A15,"")&amp;" "&amp;IF(AND(C16=$Q$13,D16=$T$8),A16,"")&amp;" "&amp;IF(AND(C17=$Q$13,D17=$T$8),A17,"")&amp;" "&amp;IF(AND(C18=$Q$13,D18=$T$8),A18,"")&amp;" "&amp;IF(AND(C19=$Q$13,D19=$T$8),A19,"")&amp;" "&amp;IF(AND(C20=$Q$13,D20=$T$8),A20,"")&amp;" "&amp;IF(AND(C21=$Q$13,D21=$T$8),A21,"")&amp;" "&amp;IF(AND(C22=$Q$13,D22=$T$8),A22,"")&amp;" "&amp;IF(AND(C23=$Q$13,D23=$T$8),A23,"")&amp;" "&amp;IF(AND(C24=$Q$13,D24=$T$8),A24,"")&amp;" "&amp;IF(AND(C25=$Q$13,D25=$T$8),A25,"")&amp;" "&amp;IF(AND(C26=$Q$13,D26=$T$8),A26,"")&amp;" "&amp;IF(AND(C27=$Q$13,D27=$T$8),A27,"")&amp;" "&amp;IF(AND(C28=$Q$13,D28=$T$8),A28,"")</f>
        <v xml:space="preserve">                   </v>
      </c>
      <c r="L13" s="120" t="str">
        <f>+IF(AND(C9=$Q$13,D9=$U$8),A9,"")&amp;" "&amp;IF(AND(C10=$Q$13,D10=$U$8),A10,"")&amp;" "&amp;IF(AND(C11=$Q$13,D11=$U$8),A11,"")&amp;" "&amp;IF(AND(C12=$Q$13,D12=$U$8),A12,"")&amp;" "&amp;IF(AND(C13=$Q$13,D13=$U$8),A13,"")&amp;" "&amp;IF(AND(C14=$Q$13,D14=$U$8),A14,"")&amp;" "&amp;IF(AND(C15=$Q$13,D15=$U$8),A15,"")&amp;" "&amp;IF(AND(C16=$Q$13,D16=$U$8),A16,"")&amp;" "&amp;IF(AND(C17=$Q$13,D17=$U$8),A17,"")&amp;" "&amp;IF(AND(C18=$Q$13,D18=$U$8),A18,"")&amp;" "&amp;IF(AND(C19=$Q$13,D19=$U$8),A19,"")&amp;" "&amp;IF(AND(C20=$Q$13,D20=$U$8),A20,"")&amp;" "&amp;IF(AND(C21=$Q$13,D21=$U$8),A21,"")&amp;" "&amp;IF(AND(C22=$Q$13,D22=$U$8),A22,"")&amp;" "&amp;IF(AND(C23=$Q$13,D23=$U$8),A23,"")&amp;" "&amp;IF(AND(C24=$Q$13,D24=$U$8),A24,"")&amp;" "&amp;IF(AND(C25=$Q$13,D25=$U$8),A25,"")&amp;" "&amp;IF(AND(C26=$Q$13,D26=$U$8),A26,"")&amp;" "&amp;IF(AND(C27=$Q$13,D27=$U$8),A27,"")&amp;" "&amp;IF(AND(C28=$Q$13,D28=$U$8),A28,"")</f>
        <v xml:space="preserve">                   </v>
      </c>
      <c r="M13" s="121" t="str">
        <f>+IF(AND(C9=$Q$13,D9=$V$8),A9,"")&amp;" "&amp;IF(AND(C10=$Q$13,D10=$V$8),A10,"")&amp;" "&amp;IF(AND(C11=$Q$13,D11=$V$8),A11,"")&amp;" "&amp;IF(AND(C12=$Q$13,D12=$V$8),A12,"")&amp;" "&amp;IF(AND(C13=$Q$13,D13=$V$8),A13,"")&amp;" "&amp;IF(AND(C14=$Q$13,D14=$V$8),A14,"")&amp;" "&amp;IF(AND(C15=$Q$13,D15=$V$8),A15,"")&amp;" "&amp;IF(AND(C16=$Q$13,D16=$V$8),A16,"")&amp;" "&amp;IF(AND(C17=$Q$13,D17=$V$8),A17,"")&amp;" "&amp;IF(AND(C18=$Q$13,D18=$V$8),A18,"")&amp;" "&amp;IF(AND(C19=$Q$13,D19=$V$8),A19,"")&amp;" "&amp;IF(AND(C20=$Q$13,D20=$V$8),A20,"")&amp;" "&amp;IF(AND(C21=$Q$13,D21=$V$8),A21,"")&amp;" "&amp;IF(AND(C22=$Q$13,D22=$V$8),A22,"")&amp;" "&amp;IF(AND(C23=$Q$13,D23=$V$8),A23,"")&amp;" "&amp;IF(AND(C24=$Q$13,D24=$V$8),A24,"")&amp;" "&amp;IF(AND(C25=$Q$13,D25=$V$8),A25,"")&amp;" "&amp;IF(AND(C26=$Q$13,D26=$V$8),A26,"")&amp;" "&amp;IF(AND(C27=$Q$13,D27=$V$8),A27,"")&amp;" "&amp;IF(AND(C28=$Q$13,D28=$V$8),A28,"")</f>
        <v xml:space="preserve">                   </v>
      </c>
      <c r="N13" s="107"/>
      <c r="O13" s="425"/>
      <c r="P13" s="122">
        <v>0.2</v>
      </c>
      <c r="Q13" s="123" t="s">
        <v>55</v>
      </c>
      <c r="R13" s="118" t="s">
        <v>86</v>
      </c>
      <c r="S13" s="118" t="s">
        <v>86</v>
      </c>
      <c r="T13" s="119" t="s">
        <v>5</v>
      </c>
      <c r="U13" s="120" t="s">
        <v>85</v>
      </c>
      <c r="V13" s="121" t="s">
        <v>84</v>
      </c>
      <c r="Y13" s="91"/>
      <c r="Z13" s="91"/>
      <c r="AA13" s="103"/>
      <c r="AB13" s="113"/>
      <c r="AC13" s="114"/>
      <c r="AD13" s="111"/>
      <c r="AE13" s="111"/>
      <c r="AF13" s="111"/>
      <c r="AG13" s="124"/>
      <c r="AH13" s="111"/>
      <c r="AI13" s="103"/>
      <c r="AJ13" s="103"/>
    </row>
    <row r="14" spans="1:36" ht="30.6" customHeight="1" x14ac:dyDescent="0.25">
      <c r="A14" s="104" t="str">
        <f>'2 CONTEXTO E IDENTIFICACIÓN'!A14</f>
        <v>R6</v>
      </c>
      <c r="B14" s="105" t="str">
        <f>+'2 CONTEXTO E IDENTIFICACIÓN'!E14</f>
        <v>Posibilidad de pérdida Económica y Reputacional Por sanciones y multas debido a incumplimiento de la aplicación de  las normas y leyes en materia de contabilización y protección de los recursos financieros de la E.S.E.</v>
      </c>
      <c r="C14" s="106" t="str">
        <f>+'3 PROBABIL E IMPACTO INHERENTE'!F14</f>
        <v>Baja</v>
      </c>
      <c r="D14" s="106" t="str">
        <f>+'3 PROBABIL E IMPACTO INHERENTE'!N14</f>
        <v>Moderado</v>
      </c>
      <c r="E14" s="105" t="str">
        <f t="shared" si="0"/>
        <v>Moderado</v>
      </c>
      <c r="F14" s="107"/>
      <c r="G14" s="107"/>
      <c r="H14" s="107"/>
      <c r="I14" s="107"/>
      <c r="J14" s="107"/>
      <c r="K14" s="107"/>
      <c r="L14" s="107"/>
      <c r="M14" s="107"/>
      <c r="N14" s="107"/>
      <c r="Y14" s="91"/>
      <c r="Z14" s="91"/>
      <c r="AA14" s="103"/>
      <c r="AB14" s="113"/>
      <c r="AC14" s="114"/>
      <c r="AD14" s="111"/>
      <c r="AE14" s="111"/>
      <c r="AF14" s="111"/>
      <c r="AG14" s="111"/>
      <c r="AH14" s="111"/>
      <c r="AI14" s="103"/>
      <c r="AJ14" s="103"/>
    </row>
    <row r="15" spans="1:36" ht="30.6" customHeight="1" x14ac:dyDescent="0.25">
      <c r="A15" s="104" t="str">
        <f>'2 CONTEXTO E IDENTIFICACIÓN'!A15</f>
        <v>R7</v>
      </c>
      <c r="B15" s="105" t="str">
        <f>+'2 CONTEXTO E IDENTIFICACIÓN'!E15</f>
        <v>Posibilidad de pérdida Reputacional y Económica Por aumento de los incidentes y eventos adversos relacionados con la atención en salud debido a baja adherencia a los procesos, protocolos y programas orientados a la atención en salud con seguridad y calidad.</v>
      </c>
      <c r="C15" s="106" t="str">
        <f>+'3 PROBABIL E IMPACTO INHERENTE'!F15</f>
        <v>Baja</v>
      </c>
      <c r="D15" s="106" t="str">
        <f>+'3 PROBABIL E IMPACTO INHERENTE'!N15</f>
        <v>Moderado</v>
      </c>
      <c r="E15" s="105" t="str">
        <f t="shared" si="0"/>
        <v>Moderado</v>
      </c>
      <c r="F15" s="107"/>
      <c r="G15" s="107"/>
      <c r="H15" s="107"/>
      <c r="I15" s="107"/>
      <c r="J15" s="107"/>
      <c r="K15" s="107"/>
      <c r="L15" s="107"/>
      <c r="M15" s="107"/>
      <c r="N15" s="107"/>
      <c r="R15" s="95" t="s">
        <v>88</v>
      </c>
      <c r="T15" s="91"/>
      <c r="U15" s="91"/>
      <c r="V15" s="91"/>
      <c r="W15" s="91"/>
      <c r="X15" s="91"/>
      <c r="Y15" s="91"/>
      <c r="Z15" s="91"/>
      <c r="AA15" s="103"/>
      <c r="AB15" s="113"/>
      <c r="AC15" s="103"/>
      <c r="AD15" s="114"/>
      <c r="AE15" s="114"/>
      <c r="AF15" s="114"/>
      <c r="AG15" s="114"/>
      <c r="AH15" s="114"/>
      <c r="AI15" s="103"/>
      <c r="AJ15" s="103"/>
    </row>
    <row r="16" spans="1:36" ht="30.6" customHeight="1" x14ac:dyDescent="0.25">
      <c r="A16" s="104" t="str">
        <f>'2 CONTEXTO E IDENTIFICACIÓN'!A16</f>
        <v>R8</v>
      </c>
      <c r="B16" s="105" t="str">
        <f>+'2 CONTEXTO E IDENTIFICACIÓN'!E16</f>
        <v>Posibilidad de pérdida Económica y Reputacional Por aumento de las erogaciones por demandas en contra de la E.S.E debido a fallas en la prestación de los servicios de salud, el no cumplimiento de estandares para la contratación por prestación de servicios.</v>
      </c>
      <c r="C16" s="106" t="str">
        <f>+'3 PROBABIL E IMPACTO INHERENTE'!F16</f>
        <v>Media</v>
      </c>
      <c r="D16" s="106" t="str">
        <f>+'3 PROBABIL E IMPACTO INHERENTE'!N16</f>
        <v>Mayor</v>
      </c>
      <c r="E16" s="105" t="str">
        <f t="shared" si="0"/>
        <v>Alto</v>
      </c>
      <c r="F16" s="107"/>
      <c r="G16" s="107"/>
      <c r="H16" s="107"/>
      <c r="I16" s="107"/>
      <c r="J16" s="107"/>
      <c r="K16" s="107"/>
      <c r="L16" s="107"/>
      <c r="M16" s="107"/>
      <c r="N16" s="107"/>
      <c r="R16" s="125" t="s">
        <v>84</v>
      </c>
      <c r="T16" s="91"/>
      <c r="U16" s="91"/>
      <c r="V16" s="91"/>
      <c r="W16" s="91"/>
      <c r="X16" s="91"/>
      <c r="Y16" s="91"/>
      <c r="Z16" s="91"/>
      <c r="AA16" s="103"/>
      <c r="AB16" s="103"/>
      <c r="AC16" s="103"/>
      <c r="AD16" s="111"/>
      <c r="AE16" s="111"/>
      <c r="AF16" s="111"/>
      <c r="AG16" s="111"/>
      <c r="AH16" s="111"/>
      <c r="AI16" s="103"/>
      <c r="AJ16" s="103"/>
    </row>
    <row r="17" spans="1:36" ht="30.6" customHeight="1" x14ac:dyDescent="0.25">
      <c r="A17" s="104" t="str">
        <f>'2 CONTEXTO E IDENTIFICACIÓN'!A17</f>
        <v>R9</v>
      </c>
      <c r="B17" s="105" t="str">
        <f>+'2 CONTEXTO E IDENTIFICACIÓN'!E17</f>
        <v>Posibilidad de pérdida Económica y Reputacional por sanciones y multas debido a la no actualización de los procesos y procedimientos del área contable y su baja adherencia que deterioran los recursos de la E.S.E.</v>
      </c>
      <c r="C17" s="106" t="str">
        <f>+'3 PROBABIL E IMPACTO INHERENTE'!F17</f>
        <v>Baja</v>
      </c>
      <c r="D17" s="106" t="str">
        <f>+'3 PROBABIL E IMPACTO INHERENTE'!N17</f>
        <v>Moderado</v>
      </c>
      <c r="E17" s="105" t="str">
        <f t="shared" si="0"/>
        <v>Moderado</v>
      </c>
      <c r="F17" s="107"/>
      <c r="G17" s="107"/>
      <c r="H17" s="107"/>
      <c r="I17" s="107"/>
      <c r="J17" s="107"/>
      <c r="K17" s="107"/>
      <c r="L17" s="107"/>
      <c r="M17" s="107"/>
      <c r="N17" s="107"/>
      <c r="R17" s="108" t="s">
        <v>85</v>
      </c>
      <c r="S17" s="91"/>
      <c r="T17" s="91"/>
      <c r="U17" s="91"/>
      <c r="V17" s="91"/>
      <c r="W17" s="91"/>
      <c r="X17" s="91"/>
      <c r="Y17" s="91"/>
      <c r="Z17" s="91"/>
      <c r="AA17" s="103"/>
      <c r="AB17" s="103"/>
      <c r="AC17" s="103"/>
      <c r="AD17" s="111"/>
      <c r="AE17" s="111"/>
      <c r="AF17" s="111"/>
      <c r="AG17" s="111"/>
      <c r="AH17" s="111"/>
      <c r="AI17" s="103"/>
      <c r="AJ17" s="103"/>
    </row>
    <row r="18" spans="1:36" ht="30.6" customHeight="1" x14ac:dyDescent="0.25">
      <c r="A18" s="104" t="str">
        <f>'2 CONTEXTO E IDENTIFICACIÓN'!A18</f>
        <v>R10</v>
      </c>
      <c r="B18" s="105" t="str">
        <f>+'2 CONTEXTO E IDENTIFICACIÓN'!E18</f>
        <v>Posibilidad de pérdida Económica por desequilibrios entre los costos de producción y venta de servicios debido a la ausencia de un sistema integral de costos que permita la prestación y venta de servicios de salud con equilibrio financiero</v>
      </c>
      <c r="C18" s="106" t="str">
        <f>+'3 PROBABIL E IMPACTO INHERENTE'!F18</f>
        <v>Baja</v>
      </c>
      <c r="D18" s="106" t="str">
        <f>+'3 PROBABIL E IMPACTO INHERENTE'!N18</f>
        <v>Moderado</v>
      </c>
      <c r="E18" s="105" t="str">
        <f t="shared" si="0"/>
        <v>Moderado</v>
      </c>
      <c r="F18" s="107"/>
      <c r="G18" s="107"/>
      <c r="H18" s="107"/>
      <c r="I18" s="107"/>
      <c r="J18" s="107"/>
      <c r="K18" s="107"/>
      <c r="L18" s="107"/>
      <c r="M18" s="107"/>
      <c r="N18" s="107"/>
      <c r="Q18" s="126"/>
      <c r="R18" s="112" t="s">
        <v>5</v>
      </c>
      <c r="S18" s="126"/>
      <c r="T18" s="126"/>
      <c r="U18" s="126"/>
      <c r="V18" s="126"/>
      <c r="W18" s="126"/>
      <c r="X18" s="126"/>
      <c r="Y18" s="126"/>
      <c r="Z18" s="126"/>
      <c r="AA18" s="103"/>
      <c r="AB18" s="103"/>
      <c r="AC18" s="127"/>
      <c r="AD18" s="127"/>
      <c r="AE18" s="127"/>
      <c r="AF18" s="127"/>
      <c r="AG18" s="127"/>
      <c r="AH18" s="127"/>
      <c r="AI18" s="103"/>
      <c r="AJ18" s="103"/>
    </row>
    <row r="19" spans="1:36" ht="30.6" customHeight="1" x14ac:dyDescent="0.25">
      <c r="A19" s="104" t="str">
        <f>'2 CONTEXTO E IDENTIFICACIÓN'!A19</f>
        <v>R11</v>
      </c>
      <c r="B19" s="105" t="str">
        <f>+'2 CONTEXTO E IDENTIFICACIÓN'!E19</f>
        <v>Posibilidad de pérdida Económica por deterioro y fuga de los recursos financieros debido a la falta de seguimiento y continuidad a los procesos de conciliación y depuración de las cuentas por cobrar.</v>
      </c>
      <c r="C19" s="106" t="str">
        <f>+'3 PROBABIL E IMPACTO INHERENTE'!F19</f>
        <v>Baja</v>
      </c>
      <c r="D19" s="106" t="str">
        <f>+'3 PROBABIL E IMPACTO INHERENTE'!N19</f>
        <v>Moderado</v>
      </c>
      <c r="E19" s="105" t="str">
        <f t="shared" si="0"/>
        <v>Moderado</v>
      </c>
      <c r="F19" s="107"/>
      <c r="G19" s="107"/>
      <c r="H19" s="107"/>
      <c r="I19" s="107"/>
      <c r="J19" s="107"/>
      <c r="K19" s="107"/>
      <c r="L19" s="107"/>
      <c r="M19" s="107"/>
      <c r="N19" s="107"/>
      <c r="Q19" s="126"/>
      <c r="R19" s="116" t="s">
        <v>86</v>
      </c>
      <c r="Y19" s="126"/>
      <c r="Z19" s="126"/>
      <c r="AA19" s="103"/>
      <c r="AB19" s="103"/>
      <c r="AC19" s="103"/>
      <c r="AD19" s="111"/>
      <c r="AE19" s="111"/>
      <c r="AF19" s="111"/>
      <c r="AG19" s="111"/>
      <c r="AH19" s="111"/>
      <c r="AI19" s="103"/>
      <c r="AJ19" s="103"/>
    </row>
    <row r="20" spans="1:36" ht="30.6" customHeight="1" x14ac:dyDescent="0.25">
      <c r="A20" s="104" t="str">
        <f>'2 CONTEXTO E IDENTIFICACIÓN'!A20</f>
        <v>R12</v>
      </c>
      <c r="B20" s="105" t="str">
        <f>+'2 CONTEXTO E IDENTIFICACIÓN'!E20</f>
        <v>Posibilidad de pérdida Económica por reprocesos e inconsistencias en el proceso de facturación debdido a alta rotación de personal, fallas en los controles que garanticen la adherencia a los procesos para la facturación.</v>
      </c>
      <c r="C20" s="106" t="str">
        <f>+'3 PROBABIL E IMPACTO INHERENTE'!F20</f>
        <v>Baja</v>
      </c>
      <c r="D20" s="106" t="str">
        <f>+'3 PROBABIL E IMPACTO INHERENTE'!N20</f>
        <v>Mayor</v>
      </c>
      <c r="E20" s="105" t="str">
        <f t="shared" si="0"/>
        <v>Alto</v>
      </c>
      <c r="F20" s="107"/>
      <c r="G20" s="107"/>
      <c r="H20" s="107"/>
      <c r="I20" s="107"/>
      <c r="J20" s="107"/>
      <c r="K20" s="107"/>
      <c r="L20" s="107"/>
      <c r="M20" s="107"/>
      <c r="N20" s="107"/>
      <c r="O20" s="128"/>
      <c r="P20" s="128"/>
      <c r="Q20" s="126"/>
      <c r="Y20" s="126"/>
      <c r="Z20" s="126"/>
      <c r="AA20" s="103"/>
      <c r="AB20" s="103"/>
      <c r="AC20" s="103"/>
      <c r="AD20" s="111"/>
      <c r="AE20" s="111"/>
      <c r="AF20" s="111"/>
      <c r="AG20" s="111"/>
      <c r="AH20" s="111"/>
      <c r="AI20" s="103"/>
      <c r="AJ20" s="103"/>
    </row>
    <row r="21" spans="1:36" ht="30.6" customHeight="1" x14ac:dyDescent="0.25">
      <c r="A21" s="104" t="str">
        <f>'2 CONTEXTO E IDENTIFICACIÓN'!A21</f>
        <v>R13</v>
      </c>
      <c r="B21" s="105" t="str">
        <f>+'2 CONTEXTO E IDENTIFICACIÓN'!E21</f>
        <v>Posibilidad de pérdida Reputacional y Económica por multas y sanciones debido a la ausencia de controles y herramientas que mitiguen el fraude, lavado de activos y financiación del terrorismo.</v>
      </c>
      <c r="C21" s="106" t="str">
        <f>+'3 PROBABIL E IMPACTO INHERENTE'!F21</f>
        <v>Baja</v>
      </c>
      <c r="D21" s="106" t="str">
        <f>+'3 PROBABIL E IMPACTO INHERENTE'!N21</f>
        <v>Mayor</v>
      </c>
      <c r="E21" s="105" t="str">
        <f t="shared" si="0"/>
        <v>Alto</v>
      </c>
      <c r="F21" s="107"/>
      <c r="G21" s="107"/>
      <c r="H21" s="107"/>
      <c r="I21" s="107"/>
      <c r="J21" s="107"/>
      <c r="K21" s="107"/>
      <c r="L21" s="107"/>
      <c r="M21" s="107"/>
      <c r="N21" s="107"/>
      <c r="O21" s="128"/>
      <c r="P21" s="128"/>
      <c r="Q21" s="129"/>
      <c r="Y21" s="126"/>
      <c r="Z21" s="126"/>
      <c r="AA21" s="103"/>
      <c r="AB21" s="124"/>
      <c r="AC21" s="124"/>
      <c r="AD21" s="124"/>
      <c r="AE21" s="124"/>
      <c r="AF21" s="124"/>
      <c r="AG21" s="124"/>
      <c r="AH21" s="111"/>
      <c r="AI21" s="103"/>
      <c r="AJ21" s="103"/>
    </row>
    <row r="22" spans="1:36" ht="30.6" customHeight="1" x14ac:dyDescent="0.25">
      <c r="A22" s="104" t="str">
        <f>'2 CONTEXTO E IDENTIFICACIÓN'!A22</f>
        <v>R14</v>
      </c>
      <c r="B22" s="105" t="str">
        <f>+'2 CONTEXTO E IDENTIFICACIÓN'!E22</f>
        <v>Posibilidad de pérdida Económica y Reputacional descuentos económicos, agudización del estado de salud de los pacientes debido a incumplimiento en el seguimiento a controles y actividades de promoción de la salud y prevención de la enfermedad.</v>
      </c>
      <c r="C22" s="106" t="str">
        <f>+'3 PROBABIL E IMPACTO INHERENTE'!F22</f>
        <v>Media</v>
      </c>
      <c r="D22" s="106" t="str">
        <f>+'3 PROBABIL E IMPACTO INHERENTE'!N22</f>
        <v>Mayor</v>
      </c>
      <c r="E22" s="105" t="str">
        <f t="shared" si="0"/>
        <v>Alto</v>
      </c>
      <c r="F22" s="107"/>
      <c r="G22" s="107"/>
      <c r="H22" s="107"/>
      <c r="I22" s="107"/>
      <c r="J22" s="107"/>
      <c r="K22" s="107"/>
      <c r="L22" s="107"/>
      <c r="M22" s="107"/>
      <c r="N22" s="107"/>
      <c r="O22" s="128"/>
      <c r="P22" s="128"/>
      <c r="AA22" s="103"/>
      <c r="AB22" s="130"/>
      <c r="AC22" s="130"/>
      <c r="AD22" s="130"/>
      <c r="AE22" s="130"/>
      <c r="AF22" s="130"/>
      <c r="AG22" s="130"/>
      <c r="AH22" s="111"/>
      <c r="AI22" s="103"/>
      <c r="AJ22" s="103"/>
    </row>
    <row r="23" spans="1:36" ht="30.6" customHeight="1" x14ac:dyDescent="0.25">
      <c r="A23" s="104" t="str">
        <f>'2 CONTEXTO E IDENTIFICACIÓN'!A23</f>
        <v>R15</v>
      </c>
      <c r="B23" s="105" t="str">
        <f>+'2 CONTEXTO E IDENTIFICACIÓN'!E23</f>
        <v>Posibilidad de pérdida Económica y Reputacional por bajas coberturas en la atención a las familias y comunidades debido a estrategias insuficientes para la captación, canalización y atención en la población.</v>
      </c>
      <c r="C23" s="106" t="str">
        <f>+'3 PROBABIL E IMPACTO INHERENTE'!F23</f>
        <v>Media</v>
      </c>
      <c r="D23" s="106" t="str">
        <f>+'3 PROBABIL E IMPACTO INHERENTE'!N23</f>
        <v>Mayor</v>
      </c>
      <c r="E23" s="105" t="str">
        <f t="shared" si="0"/>
        <v>Alto</v>
      </c>
      <c r="F23" s="107"/>
      <c r="G23" s="107"/>
      <c r="H23" s="107"/>
      <c r="I23" s="107"/>
      <c r="J23" s="107"/>
      <c r="K23" s="107"/>
      <c r="L23" s="107"/>
      <c r="M23" s="107"/>
      <c r="N23" s="107"/>
      <c r="O23" s="128"/>
      <c r="P23" s="128"/>
      <c r="AA23" s="103"/>
      <c r="AB23" s="124"/>
      <c r="AC23" s="124"/>
      <c r="AD23" s="124"/>
      <c r="AE23" s="124"/>
      <c r="AF23" s="124"/>
      <c r="AG23" s="124"/>
      <c r="AH23" s="111"/>
      <c r="AI23" s="103"/>
      <c r="AJ23" s="103"/>
    </row>
    <row r="24" spans="1:36" ht="30.6" customHeight="1" x14ac:dyDescent="0.25">
      <c r="A24" s="104" t="str">
        <f>'2 CONTEXTO E IDENTIFICACIÓN'!A24</f>
        <v>R16</v>
      </c>
      <c r="B24" s="105" t="str">
        <f>+'2 CONTEXTO E IDENTIFICACIÓN'!E24</f>
        <v>Posibilidad de pérdida Reputacional y Económica por incumplimiento en los lineamientos para la contratación de bienes o servicios en la institución  debido a la debilidad en la instauración de mecanismos de verificación y control para la garantía del cumplimiento de los requisitos en la contratación.</v>
      </c>
      <c r="C24" s="106" t="str">
        <f>+'3 PROBABIL E IMPACTO INHERENTE'!F24</f>
        <v>Media</v>
      </c>
      <c r="D24" s="106" t="str">
        <f>+'3 PROBABIL E IMPACTO INHERENTE'!N24</f>
        <v>Mayor</v>
      </c>
      <c r="E24" s="105" t="str">
        <f t="shared" si="0"/>
        <v>Alto</v>
      </c>
      <c r="F24" s="107"/>
      <c r="G24" s="107"/>
      <c r="H24" s="107"/>
      <c r="I24" s="107"/>
      <c r="J24" s="107"/>
      <c r="K24" s="107"/>
      <c r="L24" s="107"/>
      <c r="M24" s="107"/>
      <c r="N24" s="107"/>
      <c r="AA24" s="103"/>
      <c r="AB24" s="124"/>
      <c r="AC24" s="124"/>
      <c r="AD24" s="124"/>
      <c r="AE24" s="124"/>
      <c r="AF24" s="124"/>
      <c r="AG24" s="124"/>
      <c r="AH24" s="111"/>
      <c r="AI24" s="103"/>
      <c r="AJ24" s="103"/>
    </row>
    <row r="25" spans="1:36" ht="30.6" customHeight="1" x14ac:dyDescent="0.3">
      <c r="A25" s="104" t="str">
        <f>'2 CONTEXTO E IDENTIFICACIÓN'!A25</f>
        <v>R17</v>
      </c>
      <c r="B25" s="105" t="str">
        <f>+'2 CONTEXTO E IDENTIFICACIÓN'!E25</f>
        <v>Posibilidad de pérdida Reputacional y Económica por fraudes y errores en el uso y registro de la información, perdidas económicas debido a baja adherencia a los protocolos de seguridad y manejo de las tecnologías de la informacion</v>
      </c>
      <c r="C25" s="106" t="str">
        <f>+'3 PROBABIL E IMPACTO INHERENTE'!F25</f>
        <v>Media</v>
      </c>
      <c r="D25" s="106" t="str">
        <f>+'3 PROBABIL E IMPACTO INHERENTE'!N25</f>
        <v>Mayor</v>
      </c>
      <c r="E25" s="105" t="str">
        <f t="shared" si="0"/>
        <v>Alto</v>
      </c>
      <c r="F25" s="107"/>
      <c r="G25" s="107"/>
      <c r="H25" s="107"/>
      <c r="I25" s="107"/>
      <c r="J25" s="107"/>
      <c r="K25" s="107"/>
      <c r="L25" s="107"/>
      <c r="M25" s="107"/>
      <c r="N25" s="107"/>
    </row>
    <row r="26" spans="1:36" ht="30.6" customHeight="1" x14ac:dyDescent="0.3">
      <c r="A26" s="104" t="str">
        <f>'2 CONTEXTO E IDENTIFICACIÓN'!A26</f>
        <v>R18</v>
      </c>
      <c r="B26" s="105" t="str">
        <f>+'2 CONTEXTO E IDENTIFICACIÓN'!E26</f>
        <v>Posibilidad de pérdida Económica y Reputacional por sanciones y multas debido al incumplimiento de los procesos y procedimientos de la Ley de Archivo vigente en la normatividad.</v>
      </c>
      <c r="C26" s="106" t="str">
        <f>+'3 PROBABIL E IMPACTO INHERENTE'!F26</f>
        <v>Media</v>
      </c>
      <c r="D26" s="106" t="str">
        <f>+'3 PROBABIL E IMPACTO INHERENTE'!N26</f>
        <v>Moderado</v>
      </c>
      <c r="E26" s="105" t="str">
        <f t="shared" si="0"/>
        <v>Moderado</v>
      </c>
      <c r="F26" s="107"/>
      <c r="G26" s="107"/>
      <c r="H26" s="107"/>
      <c r="I26" s="107"/>
      <c r="J26" s="107"/>
      <c r="K26" s="107"/>
      <c r="L26" s="107"/>
      <c r="M26" s="107"/>
      <c r="N26" s="107"/>
    </row>
    <row r="27" spans="1:36" ht="30.6" customHeight="1" x14ac:dyDescent="0.3">
      <c r="A27" s="104" t="str">
        <f>'2 CONTEXTO E IDENTIFICACIÓN'!A27</f>
        <v>R19</v>
      </c>
      <c r="B27" s="105" t="str">
        <f>+'2 CONTEXTO E IDENTIFICACIÓN'!E27</f>
        <v>Posibilidad de pérdida Económica y Reputacional por deterioro y perdida de los recursos físicos debido a falta de control en la ejecución de los planes y cronogramas de mantenimientos preventivos y correctivos.</v>
      </c>
      <c r="C27" s="106" t="str">
        <f>+'3 PROBABIL E IMPACTO INHERENTE'!F27</f>
        <v>Baja</v>
      </c>
      <c r="D27" s="106" t="str">
        <f>+'3 PROBABIL E IMPACTO INHERENTE'!N27</f>
        <v>Moderado</v>
      </c>
      <c r="E27" s="105" t="str">
        <f t="shared" si="0"/>
        <v>Moderado</v>
      </c>
      <c r="F27" s="107"/>
      <c r="G27" s="107"/>
      <c r="H27" s="107"/>
      <c r="I27" s="107"/>
      <c r="J27" s="107"/>
      <c r="K27" s="107"/>
      <c r="L27" s="107"/>
      <c r="M27" s="107"/>
      <c r="N27" s="107"/>
    </row>
    <row r="28" spans="1:36" ht="42.6" customHeight="1" x14ac:dyDescent="0.3">
      <c r="A28" s="104" t="str">
        <f>'2 CONTEXTO E IDENTIFICACIÓN'!A28</f>
        <v>R20</v>
      </c>
      <c r="B28" s="105" t="str">
        <f>+'2 CONTEXTO E IDENTIFICACIÓN'!E28</f>
        <v>Posibilidad de pérdida Reputacional y Económica por aumento de demandas laborales y mal clima laboral debido a incumplimiento en la normatividad de contratación laboral y ausencia de incentivos y bienestar del talento humano</v>
      </c>
      <c r="C28" s="106" t="str">
        <f>+'3 PROBABIL E IMPACTO INHERENTE'!F28</f>
        <v>Media</v>
      </c>
      <c r="D28" s="106" t="str">
        <f>+'3 PROBABIL E IMPACTO INHERENTE'!N28</f>
        <v>Mayor</v>
      </c>
      <c r="E28" s="105" t="str">
        <f t="shared" si="0"/>
        <v>Alto</v>
      </c>
      <c r="F28" s="107"/>
      <c r="G28" s="107"/>
      <c r="H28" s="107"/>
      <c r="I28" s="107"/>
      <c r="J28" s="107"/>
      <c r="K28" s="107"/>
      <c r="L28" s="107"/>
      <c r="M28" s="107"/>
      <c r="N28" s="107"/>
    </row>
    <row r="29" spans="1:36" ht="14.4" customHeight="1" x14ac:dyDescent="0.3">
      <c r="B29" s="87"/>
      <c r="D29" s="87"/>
      <c r="E29" s="87"/>
      <c r="F29" s="87"/>
      <c r="G29" s="87"/>
      <c r="H29" s="87"/>
      <c r="I29" s="87"/>
      <c r="J29" s="87"/>
      <c r="K29" s="87"/>
      <c r="L29" s="87"/>
      <c r="M29" s="87"/>
      <c r="N29" s="87"/>
      <c r="Y29" s="92"/>
      <c r="Z29" s="92"/>
      <c r="AA29" s="92"/>
      <c r="AB29" s="92"/>
      <c r="AC29" s="92"/>
      <c r="AD29" s="87"/>
      <c r="AE29" s="87"/>
      <c r="AF29" s="87"/>
      <c r="AG29" s="87"/>
      <c r="AH29" s="87"/>
    </row>
    <row r="30" spans="1:36" ht="39" customHeight="1" x14ac:dyDescent="0.3">
      <c r="B30" s="87"/>
      <c r="D30" s="87"/>
      <c r="E30" s="87"/>
      <c r="F30" s="87"/>
      <c r="G30" s="87"/>
      <c r="H30" s="87"/>
      <c r="I30" s="87"/>
      <c r="J30" s="87"/>
      <c r="K30" s="87"/>
      <c r="L30" s="87"/>
      <c r="M30" s="87"/>
      <c r="N30" s="87"/>
      <c r="Y30" s="92"/>
      <c r="Z30" s="92"/>
      <c r="AA30" s="92"/>
      <c r="AB30" s="92"/>
      <c r="AC30" s="92"/>
      <c r="AD30" s="87"/>
      <c r="AE30" s="87"/>
      <c r="AF30" s="87"/>
      <c r="AG30" s="87"/>
      <c r="AH30" s="87"/>
    </row>
    <row r="31" spans="1:36" ht="19.5" customHeight="1" x14ac:dyDescent="0.3">
      <c r="B31" s="87"/>
      <c r="D31" s="87"/>
      <c r="E31" s="87"/>
      <c r="F31" s="87"/>
      <c r="G31" s="87"/>
      <c r="H31" s="87"/>
      <c r="I31" s="87"/>
      <c r="J31" s="87"/>
      <c r="K31" s="87"/>
      <c r="L31" s="87"/>
      <c r="M31" s="87"/>
      <c r="N31" s="87"/>
      <c r="Y31" s="92"/>
      <c r="Z31" s="92"/>
      <c r="AA31" s="92"/>
      <c r="AB31" s="92"/>
      <c r="AC31" s="92"/>
      <c r="AD31" s="87"/>
      <c r="AE31" s="87"/>
      <c r="AF31" s="87"/>
      <c r="AG31" s="87"/>
      <c r="AH31" s="87"/>
    </row>
    <row r="32" spans="1:36" ht="19.5" customHeight="1" x14ac:dyDescent="0.3">
      <c r="B32" s="87"/>
      <c r="D32" s="87"/>
      <c r="E32" s="87"/>
      <c r="F32" s="87"/>
      <c r="G32" s="87"/>
      <c r="H32" s="87"/>
      <c r="I32" s="87"/>
      <c r="J32" s="87"/>
      <c r="K32" s="87"/>
      <c r="L32" s="87"/>
      <c r="M32" s="87"/>
      <c r="N32" s="87"/>
      <c r="Y32" s="92"/>
      <c r="Z32" s="92"/>
      <c r="AA32" s="92"/>
      <c r="AB32" s="92"/>
      <c r="AC32" s="92"/>
      <c r="AD32" s="87"/>
      <c r="AE32" s="87"/>
      <c r="AF32" s="87"/>
      <c r="AG32" s="87"/>
      <c r="AH32" s="87"/>
    </row>
    <row r="33" spans="25:29" s="87" customFormat="1" ht="19.5" customHeight="1" x14ac:dyDescent="0.3">
      <c r="Y33" s="92"/>
      <c r="Z33" s="92"/>
      <c r="AA33" s="92"/>
      <c r="AB33" s="92"/>
      <c r="AC33" s="92"/>
    </row>
    <row r="34" spans="25:29" s="87" customFormat="1" ht="19.5" customHeight="1" x14ac:dyDescent="0.3">
      <c r="Y34" s="92"/>
      <c r="Z34" s="92"/>
      <c r="AA34" s="92"/>
      <c r="AB34" s="92"/>
      <c r="AC34" s="92"/>
    </row>
    <row r="35" spans="25:29" s="87" customFormat="1" ht="19.5" customHeight="1" x14ac:dyDescent="0.3">
      <c r="Y35" s="92"/>
      <c r="Z35" s="92"/>
      <c r="AA35" s="92"/>
      <c r="AB35" s="92"/>
      <c r="AC35" s="92"/>
    </row>
  </sheetData>
  <sheetProtection sheet="1" formatCells="0" formatColumns="0" formatRows="0" sort="0" autoFilter="0" pivotTables="0"/>
  <autoFilter ref="A8:AJ8" xr:uid="{00000000-0009-0000-0000-000003000000}">
    <filterColumn colId="27" showButton="0"/>
    <filterColumn colId="28" showButton="0"/>
    <filterColumn colId="29" showButton="0"/>
    <filterColumn colId="30" showButton="0"/>
    <filterColumn colId="31" showButton="0"/>
    <filterColumn colId="32" showButton="0"/>
  </autoFilter>
  <dataConsolidate/>
  <mergeCells count="10">
    <mergeCell ref="R6:V6"/>
    <mergeCell ref="A1:A2"/>
    <mergeCell ref="C7:E7"/>
    <mergeCell ref="O9:O13"/>
    <mergeCell ref="I7:M7"/>
    <mergeCell ref="G9:G13"/>
    <mergeCell ref="B1:B2"/>
    <mergeCell ref="G6:M6"/>
    <mergeCell ref="B4:D4"/>
    <mergeCell ref="B5:D5"/>
  </mergeCells>
  <conditionalFormatting sqref="C9:C28">
    <cfRule type="cellIs" dxfId="173" priority="6" operator="equal">
      <formula>$Q$13</formula>
    </cfRule>
    <cfRule type="cellIs" dxfId="172" priority="7" operator="equal">
      <formula>$Q$12</formula>
    </cfRule>
    <cfRule type="cellIs" dxfId="171" priority="8" operator="equal">
      <formula>$Q$11</formula>
    </cfRule>
    <cfRule type="cellIs" dxfId="170" priority="9" operator="equal">
      <formula>$Q$10</formula>
    </cfRule>
    <cfRule type="cellIs" dxfId="169" priority="10" operator="equal">
      <formula>$Q$9</formula>
    </cfRule>
  </conditionalFormatting>
  <conditionalFormatting sqref="D9:D28">
    <cfRule type="cellIs" dxfId="168" priority="1" operator="equal">
      <formula>$R$8</formula>
    </cfRule>
    <cfRule type="cellIs" dxfId="167" priority="2" operator="equal">
      <formula>$S$8</formula>
    </cfRule>
    <cfRule type="cellIs" dxfId="166" priority="3" operator="equal">
      <formula>$T$8</formula>
    </cfRule>
    <cfRule type="cellIs" dxfId="165" priority="4" operator="equal">
      <formula>$U$8</formula>
    </cfRule>
    <cfRule type="cellIs" dxfId="164" priority="5" operator="equal">
      <formula>$V$8</formula>
    </cfRule>
  </conditionalFormatting>
  <conditionalFormatting sqref="E9:E28">
    <cfRule type="cellIs" dxfId="163" priority="102" operator="equal">
      <formula>$R$16</formula>
    </cfRule>
    <cfRule type="cellIs" dxfId="162" priority="103" operator="equal">
      <formula>$R$17</formula>
    </cfRule>
    <cfRule type="cellIs" dxfId="161" priority="104" operator="equal">
      <formula>$R$18</formula>
    </cfRule>
    <cfRule type="cellIs" dxfId="160" priority="105" operator="equal">
      <formula>$R$19</formula>
    </cfRule>
  </conditionalFormatting>
  <dataValidations disablePrompts="1" count="3">
    <dataValidation type="list" allowBlank="1" showInputMessage="1" showErrorMessage="1" sqref="JB9:JH16" xr:uid="{00000000-0002-0000-0300-000000000000}">
      <formula1>#REF!</formula1>
    </dataValidation>
    <dataValidation allowBlank="1" showInputMessage="1" showErrorMessage="1" prompt="La probabilidad se encuentra determinada por una escala de 1 a 3, siendo 1 la menor probabilidad de ocurrencia del riesgo y 3 la mayor probabilidad de  ocurrencia." sqref="JA8" xr:uid="{00000000-0002-0000-0300-000001000000}"/>
    <dataValidation allowBlank="1" showInputMessage="1" showErrorMessage="1" prompt="Es la materialización del riesgo y las consecuencias de su aparición. Su escala es: 5 bajo impacto, 10 medio, 20 alto impacto._x000a_" sqref="JB8:JH8" xr:uid="{00000000-0002-0000-0300-000002000000}"/>
  </dataValidations>
  <printOptions horizontalCentered="1" verticalCentered="1"/>
  <pageMargins left="0.31496062992125984" right="0.27559055118110237" top="0.23622047244094491" bottom="0.15748031496062992" header="0" footer="0"/>
  <pageSetup paperSize="5" scale="6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Z87"/>
  <sheetViews>
    <sheetView showGridLines="0" view="pageBreakPreview" zoomScale="70" zoomScaleNormal="10" zoomScaleSheetLayoutView="70" workbookViewId="0">
      <pane xSplit="1" ySplit="7" topLeftCell="B86" activePane="bottomRight" state="frozen"/>
      <selection pane="topRight" activeCell="B1" sqref="B1"/>
      <selection pane="bottomLeft" activeCell="A7" sqref="A7"/>
      <selection pane="bottomRight" activeCell="G86" sqref="G86"/>
    </sheetView>
  </sheetViews>
  <sheetFormatPr baseColWidth="10" defaultColWidth="11.44140625" defaultRowHeight="13.8" x14ac:dyDescent="0.3"/>
  <cols>
    <col min="1" max="1" width="14.88671875" style="55" customWidth="1"/>
    <col min="2" max="2" width="24.6640625" style="55" customWidth="1"/>
    <col min="3" max="3" width="15.5546875" style="55" customWidth="1"/>
    <col min="4" max="4" width="11.5546875" style="55" customWidth="1"/>
    <col min="5" max="5" width="10.109375" style="55" customWidth="1"/>
    <col min="6" max="6" width="17.5546875" style="55" customWidth="1"/>
    <col min="7" max="8" width="21.88671875" style="55" customWidth="1"/>
    <col min="9" max="9" width="25.88671875" style="55" customWidth="1"/>
    <col min="10" max="10" width="15.44140625" style="55" customWidth="1"/>
    <col min="11" max="12" width="12.109375" style="67" customWidth="1"/>
    <col min="13" max="13" width="17.44140625" style="55" customWidth="1"/>
    <col min="14" max="14" width="12.109375" style="67" customWidth="1"/>
    <col min="15" max="15" width="14.109375" style="67" customWidth="1"/>
    <col min="16" max="16" width="12.109375" style="67" customWidth="1"/>
    <col min="17" max="17" width="13" style="67" customWidth="1"/>
    <col min="18" max="18" width="13.5546875" style="336" customWidth="1"/>
    <col min="19" max="19" width="13.44140625" style="336" customWidth="1"/>
    <col min="20" max="20" width="12.6640625" style="336" customWidth="1"/>
    <col min="21" max="21" width="14.44140625" style="164" customWidth="1"/>
    <col min="22" max="22" width="14.5546875" style="164" customWidth="1"/>
    <col min="23" max="23" width="11.44140625" style="55"/>
    <col min="24" max="24" width="21.6640625" style="10" customWidth="1"/>
    <col min="25" max="25" width="7.44140625" style="10" bestFit="1" customWidth="1"/>
    <col min="26" max="26" width="8.44140625" style="10" bestFit="1" customWidth="1"/>
    <col min="27" max="16384" width="11.44140625" style="55"/>
  </cols>
  <sheetData>
    <row r="1" spans="1:26" s="51" customFormat="1" ht="45" customHeight="1" x14ac:dyDescent="0.25">
      <c r="A1" s="410"/>
      <c r="B1" s="455" t="str">
        <f>+'2 CONTEXTO E IDENTIFICACIÓN'!B1</f>
        <v>MAPA DE RIESGOS</v>
      </c>
      <c r="C1" s="50" t="str">
        <f>+'2 CONTEXTO E IDENTIFICACIÓN'!C1</f>
        <v>CÓDIGO:</v>
      </c>
      <c r="D1" s="50">
        <f>+'2 CONTEXTO E IDENTIFICACIÓN'!D1</f>
        <v>0</v>
      </c>
      <c r="F1" s="9"/>
      <c r="G1" s="241" t="str">
        <f>+'2 CONTEXTO E IDENTIFICACIÓN'!$F$4</f>
        <v>Elaboración o Actualización:</v>
      </c>
      <c r="H1" s="262" t="str">
        <f>+IF('2 CONTEXTO E IDENTIFICACIÓN'!$G$4="","",'2 CONTEXTO E IDENTIFICACIÓN'!$G$4)</f>
        <v/>
      </c>
      <c r="I1" s="20"/>
      <c r="J1" s="20"/>
      <c r="K1" s="20"/>
      <c r="L1" s="54"/>
      <c r="M1" s="53"/>
      <c r="N1" s="54"/>
      <c r="O1" s="54"/>
      <c r="P1" s="54"/>
      <c r="Q1" s="54"/>
      <c r="R1" s="328"/>
      <c r="S1" s="54"/>
      <c r="T1" s="54"/>
      <c r="U1" s="164"/>
      <c r="V1" s="164"/>
      <c r="W1" s="55"/>
      <c r="X1" s="10"/>
      <c r="Y1" s="10"/>
      <c r="Z1" s="10"/>
    </row>
    <row r="2" spans="1:26" s="51" customFormat="1" ht="45" customHeight="1" x14ac:dyDescent="0.25">
      <c r="A2" s="410"/>
      <c r="B2" s="456"/>
      <c r="C2" s="50" t="str">
        <f>+'2 CONTEXTO E IDENTIFICACIÓN'!C2</f>
        <v>VERSIÓN:</v>
      </c>
      <c r="D2" s="50">
        <f>+'2 CONTEXTO E IDENTIFICACIÓN'!D2</f>
        <v>0</v>
      </c>
      <c r="G2" s="244" t="str">
        <f>+'2 CONTEXTO E IDENTIFICACIÓN'!$D$5</f>
        <v>Vigencia del:</v>
      </c>
      <c r="H2" s="242" t="str">
        <f>+IF('2 CONTEXTO E IDENTIFICACIÓN'!$E$5="","",'2 CONTEXTO E IDENTIFICACIÓN'!$E$5)</f>
        <v/>
      </c>
      <c r="I2" s="243" t="s">
        <v>111</v>
      </c>
      <c r="J2" s="240" t="str">
        <f>+IF('2 CONTEXTO E IDENTIFICACIÓN'!$G$5="","",'2 CONTEXTO E IDENTIFICACIÓN'!$G$5)</f>
        <v/>
      </c>
      <c r="L2" s="57"/>
      <c r="M2" s="56"/>
      <c r="N2" s="57"/>
      <c r="O2" s="57"/>
      <c r="P2" s="57"/>
      <c r="Q2" s="57"/>
      <c r="R2" s="328"/>
      <c r="S2" s="54"/>
      <c r="T2" s="331"/>
      <c r="U2" s="164"/>
      <c r="V2" s="327"/>
      <c r="W2" s="55"/>
      <c r="X2" s="9"/>
      <c r="Y2" s="9"/>
      <c r="Z2" s="9"/>
    </row>
    <row r="3" spans="1:26" s="51" customFormat="1" ht="14.4" thickBot="1" x14ac:dyDescent="0.3">
      <c r="A3" s="19" t="s">
        <v>159</v>
      </c>
      <c r="B3" s="412" t="str">
        <f>+IF('2 CONTEXTO E IDENTIFICACIÓN'!$B$4="","",'2 CONTEXTO E IDENTIFICACIÓN'!$B$4)</f>
        <v/>
      </c>
      <c r="C3" s="412"/>
      <c r="D3" s="412"/>
      <c r="E3" s="58"/>
      <c r="G3" s="58"/>
      <c r="H3" s="58"/>
      <c r="I3" s="58"/>
      <c r="J3" s="58"/>
      <c r="K3" s="59"/>
      <c r="L3" s="59"/>
      <c r="M3" s="58"/>
      <c r="N3" s="59"/>
      <c r="O3" s="59"/>
      <c r="P3" s="59"/>
      <c r="Q3" s="59"/>
      <c r="R3" s="332"/>
      <c r="S3" s="332"/>
      <c r="T3" s="332"/>
      <c r="U3" s="164"/>
      <c r="V3" s="164"/>
      <c r="W3" s="55"/>
      <c r="X3" s="9"/>
      <c r="Y3" s="9"/>
      <c r="Z3" s="9"/>
    </row>
    <row r="4" spans="1:26" s="61" customFormat="1" ht="16.5" customHeight="1" x14ac:dyDescent="0.3">
      <c r="A4" s="19" t="s">
        <v>157</v>
      </c>
      <c r="B4" s="412" t="str">
        <f>+IF('2 CONTEXTO E IDENTIFICACIÓN'!$D$4="","",'2 CONTEXTO E IDENTIFICACIÓN'!$D$4)</f>
        <v/>
      </c>
      <c r="C4" s="413"/>
      <c r="D4" s="413"/>
      <c r="E4" s="60" t="s">
        <v>44</v>
      </c>
      <c r="F4" s="56" t="s">
        <v>45</v>
      </c>
      <c r="G4" s="60"/>
      <c r="H4" s="60"/>
      <c r="I4" s="60"/>
      <c r="R4" s="452" t="s">
        <v>201</v>
      </c>
      <c r="S4" s="452" t="s">
        <v>202</v>
      </c>
      <c r="T4" s="452" t="s">
        <v>203</v>
      </c>
      <c r="U4" s="164"/>
      <c r="V4" s="164"/>
      <c r="W4" s="55"/>
      <c r="X4" s="403" t="s">
        <v>271</v>
      </c>
      <c r="Y4" s="404"/>
      <c r="Z4" s="405"/>
    </row>
    <row r="5" spans="1:26" s="61" customFormat="1" ht="16.5" customHeight="1" x14ac:dyDescent="0.3">
      <c r="A5" s="248"/>
      <c r="B5" s="247"/>
      <c r="C5" s="247"/>
      <c r="D5" s="164"/>
      <c r="E5" s="60"/>
      <c r="F5" s="60"/>
      <c r="G5" s="60"/>
      <c r="H5" s="60"/>
      <c r="I5" s="60"/>
      <c r="J5" s="458" t="s">
        <v>110</v>
      </c>
      <c r="K5" s="458"/>
      <c r="L5" s="458"/>
      <c r="M5" s="458"/>
      <c r="N5" s="458"/>
      <c r="O5" s="458"/>
      <c r="P5" s="458"/>
      <c r="Q5" s="458"/>
      <c r="R5" s="453"/>
      <c r="S5" s="453"/>
      <c r="T5" s="453"/>
      <c r="U5" s="164"/>
      <c r="V5" s="164"/>
      <c r="W5" s="55"/>
      <c r="X5" s="28" t="s">
        <v>52</v>
      </c>
      <c r="Y5" s="29" t="s">
        <v>272</v>
      </c>
      <c r="Z5" s="30" t="s">
        <v>273</v>
      </c>
    </row>
    <row r="6" spans="1:26" ht="29.25" customHeight="1" x14ac:dyDescent="0.3">
      <c r="A6" s="450" t="s">
        <v>197</v>
      </c>
      <c r="B6" s="450" t="s">
        <v>196</v>
      </c>
      <c r="C6" s="450" t="s">
        <v>115</v>
      </c>
      <c r="D6" s="450" t="s">
        <v>116</v>
      </c>
      <c r="E6" s="459" t="s">
        <v>112</v>
      </c>
      <c r="F6" s="464" t="s">
        <v>175</v>
      </c>
      <c r="G6" s="465"/>
      <c r="H6" s="459"/>
      <c r="I6" s="207"/>
      <c r="J6" s="461" t="s">
        <v>105</v>
      </c>
      <c r="K6" s="462"/>
      <c r="L6" s="462"/>
      <c r="M6" s="462"/>
      <c r="N6" s="463"/>
      <c r="O6" s="461" t="s">
        <v>109</v>
      </c>
      <c r="P6" s="462"/>
      <c r="Q6" s="463"/>
      <c r="R6" s="454"/>
      <c r="S6" s="454"/>
      <c r="T6" s="454"/>
      <c r="X6" s="33" t="s">
        <v>55</v>
      </c>
      <c r="Y6" s="36">
        <v>0.01</v>
      </c>
      <c r="Z6" s="35">
        <v>0.2</v>
      </c>
    </row>
    <row r="7" spans="1:26" s="49" customFormat="1" ht="69.599999999999994" thickBot="1" x14ac:dyDescent="0.35">
      <c r="A7" s="457"/>
      <c r="B7" s="457"/>
      <c r="C7" s="451"/>
      <c r="D7" s="451"/>
      <c r="E7" s="460"/>
      <c r="F7" s="62" t="s">
        <v>274</v>
      </c>
      <c r="G7" s="163" t="s">
        <v>176</v>
      </c>
      <c r="H7" s="163" t="s">
        <v>177</v>
      </c>
      <c r="I7" s="163" t="s">
        <v>268</v>
      </c>
      <c r="J7" s="62" t="s">
        <v>90</v>
      </c>
      <c r="K7" s="63" t="s">
        <v>91</v>
      </c>
      <c r="L7" s="63" t="s">
        <v>114</v>
      </c>
      <c r="M7" s="62" t="s">
        <v>92</v>
      </c>
      <c r="N7" s="63" t="s">
        <v>93</v>
      </c>
      <c r="O7" s="63" t="s">
        <v>97</v>
      </c>
      <c r="P7" s="63" t="s">
        <v>3</v>
      </c>
      <c r="Q7" s="63" t="s">
        <v>102</v>
      </c>
      <c r="R7" s="63" t="s">
        <v>113</v>
      </c>
      <c r="S7" s="63" t="s">
        <v>117</v>
      </c>
      <c r="T7" s="321" t="s">
        <v>10</v>
      </c>
      <c r="U7" s="63" t="s">
        <v>269</v>
      </c>
      <c r="V7" s="63" t="s">
        <v>270</v>
      </c>
      <c r="X7" s="38" t="s">
        <v>57</v>
      </c>
      <c r="Y7" s="36">
        <v>0.21</v>
      </c>
      <c r="Z7" s="35">
        <v>0.4</v>
      </c>
    </row>
    <row r="8" spans="1:26" ht="85.5" customHeight="1" thickBot="1" x14ac:dyDescent="0.35">
      <c r="A8" s="438" t="str">
        <f>'2 CONTEXTO E IDENTIFICACIÓN'!A9</f>
        <v>R1</v>
      </c>
      <c r="B8" s="441" t="str">
        <f>+'2 CONTEXTO E IDENTIFICACIÓN'!E9</f>
        <v>Posibilidad de pérdida Económica y Reputacional por Demora en definición de conductas diagnósticas y terapeuticas del paciente debido a falta de control en el presupuesto y su ejecución para garantizar disponibilidad de insumos, dispositivos y reactivos para la ejecución de las actividades de apoyo diagnóstico y terapeútico.</v>
      </c>
      <c r="C8" s="444">
        <f>+'3 PROBABIL E IMPACTO INHERENTE'!E9</f>
        <v>0.6</v>
      </c>
      <c r="D8" s="447">
        <f>+'3 PROBABIL E IMPACTO INHERENTE'!M9</f>
        <v>0.8</v>
      </c>
      <c r="E8" s="68">
        <v>1</v>
      </c>
      <c r="F8" s="71" t="s">
        <v>369</v>
      </c>
      <c r="G8" s="71" t="s">
        <v>323</v>
      </c>
      <c r="H8" s="71" t="s">
        <v>322</v>
      </c>
      <c r="I8" s="318" t="str">
        <f t="shared" ref="I8:I39" si="0">+CONCATENATE(F8," ",G8," ",H8)</f>
        <v>Gestión de servicios complementarios Realizar el calculo de necesidades de insumos, dispositivos, reactivos, medicamentos de manera  mensual</v>
      </c>
      <c r="J8" s="5" t="s">
        <v>106</v>
      </c>
      <c r="K8" s="64">
        <f>+IF(J8='11 FORMULAS'!$E$4,'11 FORMULAS'!$F$4,IF(J8='11 FORMULAS'!$E$5,'11 FORMULAS'!$F$5,IF(J8='11 FORMULAS'!$E$6,'11 FORMULAS'!$F$6,"")))</f>
        <v>0.25</v>
      </c>
      <c r="L8" s="64" t="str">
        <f>+IF(OR(J8='11 FORMULAS'!$O$4,J8='11 FORMULAS'!$O$5),'11 FORMULAS'!$P$5,IF(J8='11 FORMULAS'!$O$6,'11 FORMULAS'!$P$6,""))</f>
        <v>Probabilidad</v>
      </c>
      <c r="M8" s="5" t="s">
        <v>95</v>
      </c>
      <c r="N8" s="64">
        <f>+IF(M8='11 FORMULAS'!$H$4,'11 FORMULAS'!$I$4,IF(M8='11 FORMULAS'!$H$5,'11 FORMULAS'!$I$5,""))</f>
        <v>0.15</v>
      </c>
      <c r="O8" s="6" t="s">
        <v>98</v>
      </c>
      <c r="P8" s="6" t="s">
        <v>100</v>
      </c>
      <c r="Q8" s="6" t="s">
        <v>103</v>
      </c>
      <c r="R8" s="333">
        <f>+IFERROR(K8+N8,"")</f>
        <v>0.4</v>
      </c>
      <c r="S8" s="333">
        <f>IF(L8='11 FORMULAS'!$P$5,C8-(C8*R8),C8)</f>
        <v>0.36</v>
      </c>
      <c r="T8" s="333">
        <f>IF(L8='11 FORMULAS'!$P$6,D8-(D8*R8),D8)</f>
        <v>0.8</v>
      </c>
      <c r="U8" s="432">
        <f>+IF(S11="","",S11)</f>
        <v>0.12959999999999999</v>
      </c>
      <c r="V8" s="435">
        <f>+IF(T11="","",T11)</f>
        <v>0.8</v>
      </c>
      <c r="X8" s="41" t="s">
        <v>59</v>
      </c>
      <c r="Y8" s="36">
        <v>0.41</v>
      </c>
      <c r="Z8" s="35">
        <v>0.6</v>
      </c>
    </row>
    <row r="9" spans="1:26" ht="127.5" customHeight="1" thickBot="1" x14ac:dyDescent="0.35">
      <c r="A9" s="439"/>
      <c r="B9" s="442"/>
      <c r="C9" s="445"/>
      <c r="D9" s="448"/>
      <c r="E9" s="69">
        <v>2</v>
      </c>
      <c r="F9" s="71" t="s">
        <v>369</v>
      </c>
      <c r="G9" s="231" t="s">
        <v>324</v>
      </c>
      <c r="H9" s="231" t="s">
        <v>322</v>
      </c>
      <c r="I9" s="319" t="str">
        <f t="shared" si="0"/>
        <v>Gestión de servicios complementarios Garantizar el presupuesto suficiente para asegurar la conductas diagnósticas y terapeuticas de los pacientes de manera  mensual</v>
      </c>
      <c r="J9" s="1" t="s">
        <v>106</v>
      </c>
      <c r="K9" s="65">
        <f>+IF(J9='11 FORMULAS'!$E$4,'11 FORMULAS'!$F$4,IF(J9='11 FORMULAS'!$E$5,'11 FORMULAS'!$F$5,IF(J9='11 FORMULAS'!$E$6,'11 FORMULAS'!$F$6,"")))</f>
        <v>0.25</v>
      </c>
      <c r="L9" s="65" t="str">
        <f>+IF(OR(J9='11 FORMULAS'!$O$4,J9='11 FORMULAS'!$O$5),'11 FORMULAS'!$P$5,IF(J9='11 FORMULAS'!$O$6,'11 FORMULAS'!$P$6,""))</f>
        <v>Probabilidad</v>
      </c>
      <c r="M9" s="1" t="s">
        <v>95</v>
      </c>
      <c r="N9" s="65">
        <f>+IF(M9='11 FORMULAS'!$H$4,'11 FORMULAS'!$I$4,IF(M9='11 FORMULAS'!$H$5,'11 FORMULAS'!$I$5,""))</f>
        <v>0.15</v>
      </c>
      <c r="O9" s="4" t="s">
        <v>98</v>
      </c>
      <c r="P9" s="4" t="s">
        <v>100</v>
      </c>
      <c r="Q9" s="4" t="s">
        <v>103</v>
      </c>
      <c r="R9" s="334">
        <f t="shared" ref="R9:R11" si="1">+IFERROR(K9+N9,"")</f>
        <v>0.4</v>
      </c>
      <c r="S9" s="334">
        <f>IF(L9='11 FORMULAS'!$P$5,S8-(S8*R9),S8)</f>
        <v>0.216</v>
      </c>
      <c r="T9" s="334">
        <f>IF(L9='11 FORMULAS'!$P$6,T8-(T8*R9),T8)</f>
        <v>0.8</v>
      </c>
      <c r="U9" s="433"/>
      <c r="V9" s="436"/>
      <c r="X9" s="42" t="s">
        <v>61</v>
      </c>
      <c r="Y9" s="36">
        <v>0.61</v>
      </c>
      <c r="Z9" s="35">
        <v>0.8</v>
      </c>
    </row>
    <row r="10" spans="1:26" ht="54" customHeight="1" x14ac:dyDescent="0.3">
      <c r="A10" s="439"/>
      <c r="B10" s="442"/>
      <c r="C10" s="445"/>
      <c r="D10" s="448"/>
      <c r="E10" s="69">
        <v>3</v>
      </c>
      <c r="F10" s="71" t="s">
        <v>369</v>
      </c>
      <c r="G10" s="231" t="s">
        <v>325</v>
      </c>
      <c r="H10" s="231" t="s">
        <v>322</v>
      </c>
      <c r="I10" s="319" t="str">
        <f t="shared" si="0"/>
        <v>Gestión de servicios complementarios Realizar seguimiento al Plan de compras de manera mensual</v>
      </c>
      <c r="J10" s="1" t="s">
        <v>106</v>
      </c>
      <c r="K10" s="65">
        <f>+IF(J10='11 FORMULAS'!$E$4,'11 FORMULAS'!$F$4,IF(J10='11 FORMULAS'!$E$5,'11 FORMULAS'!$F$5,IF(J10='11 FORMULAS'!$E$6,'11 FORMULAS'!$F$6,"")))</f>
        <v>0.25</v>
      </c>
      <c r="L10" s="65" t="str">
        <f>+IF(OR(J10='11 FORMULAS'!$O$4,J10='11 FORMULAS'!$O$5),'11 FORMULAS'!$P$5,IF(J10='11 FORMULAS'!$O$6,'11 FORMULAS'!$P$6,""))</f>
        <v>Probabilidad</v>
      </c>
      <c r="M10" s="1" t="s">
        <v>95</v>
      </c>
      <c r="N10" s="65">
        <f>+IF(M10='11 FORMULAS'!$H$4,'11 FORMULAS'!$I$4,IF(M10='11 FORMULAS'!$H$5,'11 FORMULAS'!$I$5,""))</f>
        <v>0.15</v>
      </c>
      <c r="O10" s="4" t="s">
        <v>98</v>
      </c>
      <c r="P10" s="4" t="s">
        <v>100</v>
      </c>
      <c r="Q10" s="4" t="s">
        <v>103</v>
      </c>
      <c r="R10" s="334">
        <f>+IFERROR(K10+N10,"")</f>
        <v>0.4</v>
      </c>
      <c r="S10" s="334">
        <f>IF(L10='11 FORMULAS'!$P$5,S9-(S9*R10),S9)</f>
        <v>0.12959999999999999</v>
      </c>
      <c r="T10" s="334">
        <f>IF(L10='11 FORMULAS'!$P$6,T9-(T9*R10),T9)</f>
        <v>0.8</v>
      </c>
      <c r="U10" s="433"/>
      <c r="V10" s="436"/>
      <c r="X10" s="43" t="s">
        <v>62</v>
      </c>
      <c r="Y10" s="36">
        <v>0.81</v>
      </c>
      <c r="Z10" s="35">
        <v>1</v>
      </c>
    </row>
    <row r="11" spans="1:26" ht="47.25" customHeight="1" thickBot="1" x14ac:dyDescent="0.35">
      <c r="A11" s="440"/>
      <c r="B11" s="443"/>
      <c r="C11" s="446"/>
      <c r="D11" s="449"/>
      <c r="E11" s="70">
        <v>4</v>
      </c>
      <c r="F11" s="232"/>
      <c r="G11" s="232"/>
      <c r="H11" s="232"/>
      <c r="I11" s="320" t="str">
        <f t="shared" si="0"/>
        <v xml:space="preserve">  </v>
      </c>
      <c r="J11" s="7"/>
      <c r="K11" s="66" t="str">
        <f>+IF(J11='11 FORMULAS'!$E$4,'11 FORMULAS'!$F$4,IF(J11='11 FORMULAS'!$E$5,'11 FORMULAS'!$F$5,IF(J11='11 FORMULAS'!$E$6,'11 FORMULAS'!$F$6,"")))</f>
        <v/>
      </c>
      <c r="L11" s="66" t="str">
        <f>+IF(OR(J11='11 FORMULAS'!$O$4,J11='11 FORMULAS'!$O$5),'11 FORMULAS'!$P$5,IF(J11='11 FORMULAS'!$O$6,'11 FORMULAS'!$P$6,""))</f>
        <v/>
      </c>
      <c r="M11" s="7"/>
      <c r="N11" s="66" t="str">
        <f>+IF(M11='11 FORMULAS'!$H$4,'11 FORMULAS'!$I$4,IF(M11='11 FORMULAS'!$H$5,'11 FORMULAS'!$I$5,""))</f>
        <v/>
      </c>
      <c r="O11" s="8"/>
      <c r="P11" s="8"/>
      <c r="Q11" s="8"/>
      <c r="R11" s="335" t="str">
        <f t="shared" si="1"/>
        <v/>
      </c>
      <c r="S11" s="335">
        <f>IF(L11='11 FORMULAS'!$P$5,S10-(S10*R11),S10)</f>
        <v>0.12959999999999999</v>
      </c>
      <c r="T11" s="335">
        <f>IF(L11='11 FORMULAS'!$P$6,T10-(T10*R11),T10)</f>
        <v>0.8</v>
      </c>
      <c r="U11" s="434"/>
      <c r="V11" s="437"/>
      <c r="X11" s="44"/>
      <c r="Y11" s="45"/>
      <c r="Z11" s="46"/>
    </row>
    <row r="12" spans="1:26" ht="110.25" customHeight="1" x14ac:dyDescent="0.3">
      <c r="A12" s="438" t="str">
        <f>'2 CONTEXTO E IDENTIFICACIÓN'!A10</f>
        <v>R2</v>
      </c>
      <c r="B12" s="441" t="str">
        <f>+'2 CONTEXTO E IDENTIFICACIÓN'!E10</f>
        <v>Posibilidad de pérdida Reputacional y Económica por Aumento de la insatisfacción de los usuarios baja adherencia a Protocolos y estrategias para garantizar la humanización y la calidad en la prestación de los servicios de salud.</v>
      </c>
      <c r="C12" s="444">
        <f>+'3 PROBABIL E IMPACTO INHERENTE'!E10</f>
        <v>0.4</v>
      </c>
      <c r="D12" s="447">
        <f>+'3 PROBABIL E IMPACTO INHERENTE'!M10</f>
        <v>0.6</v>
      </c>
      <c r="E12" s="68">
        <v>1</v>
      </c>
      <c r="F12" s="71" t="s">
        <v>370</v>
      </c>
      <c r="G12" s="71" t="s">
        <v>326</v>
      </c>
      <c r="H12" s="71" t="s">
        <v>322</v>
      </c>
      <c r="I12" s="318" t="str">
        <f t="shared" si="0"/>
        <v>Gestión de Atención al usuario y participación comunitaria Realizar la medición, análisis y retroalimentación a los indicadores de satisfacción al usuario de manera mensual</v>
      </c>
      <c r="J12" s="5" t="s">
        <v>106</v>
      </c>
      <c r="K12" s="64">
        <f>+IF(J12='11 FORMULAS'!$E$4,'11 FORMULAS'!$F$4,IF(J12='11 FORMULAS'!$E$5,'11 FORMULAS'!$F$5,IF(J12='11 FORMULAS'!$E$6,'11 FORMULAS'!$F$6,"")))</f>
        <v>0.25</v>
      </c>
      <c r="L12" s="64" t="str">
        <f>+IF(OR(J12='11 FORMULAS'!$O$4,J12='11 FORMULAS'!$O$5),'11 FORMULAS'!$P$5,IF(J12='11 FORMULAS'!$O$6,'11 FORMULAS'!$P$6,""))</f>
        <v>Probabilidad</v>
      </c>
      <c r="M12" s="5" t="s">
        <v>95</v>
      </c>
      <c r="N12" s="64">
        <f>+IF(M12='11 FORMULAS'!$H$4,'11 FORMULAS'!$I$4,IF(M12='11 FORMULAS'!$H$5,'11 FORMULAS'!$I$5,""))</f>
        <v>0.15</v>
      </c>
      <c r="O12" s="6" t="s">
        <v>98</v>
      </c>
      <c r="P12" s="6" t="s">
        <v>100</v>
      </c>
      <c r="Q12" s="6" t="s">
        <v>103</v>
      </c>
      <c r="R12" s="333">
        <f>+IFERROR(K12+N12,"")</f>
        <v>0.4</v>
      </c>
      <c r="S12" s="333">
        <f>IF(L12='11 FORMULAS'!$P$5,C12-(C12*R12),C12)</f>
        <v>0.24</v>
      </c>
      <c r="T12" s="333">
        <f>IF(L12='11 FORMULAS'!$P$6,D12-(D12*R12),D12)</f>
        <v>0.6</v>
      </c>
      <c r="U12" s="432">
        <f>+IF(S15="","",S15)</f>
        <v>8.6399999999999991E-2</v>
      </c>
      <c r="V12" s="435">
        <f>+IF(T15="","",T15)</f>
        <v>0.6</v>
      </c>
      <c r="X12" s="329"/>
      <c r="Y12" s="330"/>
      <c r="Z12" s="330"/>
    </row>
    <row r="13" spans="1:26" ht="102.75" customHeight="1" x14ac:dyDescent="0.3">
      <c r="A13" s="439"/>
      <c r="B13" s="442"/>
      <c r="C13" s="445"/>
      <c r="D13" s="448"/>
      <c r="E13" s="69">
        <v>2</v>
      </c>
      <c r="F13" s="231" t="s">
        <v>371</v>
      </c>
      <c r="G13" s="231" t="s">
        <v>327</v>
      </c>
      <c r="H13" s="231" t="s">
        <v>322</v>
      </c>
      <c r="I13" s="319" t="str">
        <f t="shared" si="0"/>
        <v>Gestión estratégica Implementar el plan de acción de la Política de Humanización de los servicios de salud para mejorar la prestación de los servicios de manera  mensual</v>
      </c>
      <c r="J13" s="1" t="s">
        <v>106</v>
      </c>
      <c r="K13" s="65">
        <f>+IF(J13='11 FORMULAS'!$E$4,'11 FORMULAS'!$F$4,IF(J13='11 FORMULAS'!$E$5,'11 FORMULAS'!$F$5,IF(J13='11 FORMULAS'!$E$6,'11 FORMULAS'!$F$6,"")))</f>
        <v>0.25</v>
      </c>
      <c r="L13" s="65" t="str">
        <f>+IF(OR(J13='11 FORMULAS'!$O$4,J13='11 FORMULAS'!$O$5),'11 FORMULAS'!$P$5,IF(J13='11 FORMULAS'!$O$6,'11 FORMULAS'!$P$6,""))</f>
        <v>Probabilidad</v>
      </c>
      <c r="M13" s="1" t="s">
        <v>95</v>
      </c>
      <c r="N13" s="65">
        <f>+IF(M13='11 FORMULAS'!$H$4,'11 FORMULAS'!$I$4,IF(M13='11 FORMULAS'!$H$5,'11 FORMULAS'!$I$5,""))</f>
        <v>0.15</v>
      </c>
      <c r="O13" s="4" t="s">
        <v>98</v>
      </c>
      <c r="P13" s="4" t="s">
        <v>100</v>
      </c>
      <c r="Q13" s="4" t="s">
        <v>103</v>
      </c>
      <c r="R13" s="334">
        <f t="shared" ref="R13" si="2">+IFERROR(K13+N13,"")</f>
        <v>0.4</v>
      </c>
      <c r="S13" s="334">
        <f>IF(L13='11 FORMULAS'!$P$5,S12-(S12*R13),S12)</f>
        <v>0.14399999999999999</v>
      </c>
      <c r="T13" s="334">
        <f>IF(L13='11 FORMULAS'!$P$6,T12-(T12*R13),T12)</f>
        <v>0.6</v>
      </c>
      <c r="U13" s="433"/>
      <c r="V13" s="436"/>
      <c r="X13" s="329"/>
      <c r="Y13" s="330"/>
      <c r="Z13" s="330"/>
    </row>
    <row r="14" spans="1:26" ht="146.25" customHeight="1" x14ac:dyDescent="0.3">
      <c r="A14" s="439"/>
      <c r="B14" s="442"/>
      <c r="C14" s="445"/>
      <c r="D14" s="448"/>
      <c r="E14" s="69">
        <v>3</v>
      </c>
      <c r="F14" s="231" t="s">
        <v>371</v>
      </c>
      <c r="G14" s="231" t="s">
        <v>328</v>
      </c>
      <c r="H14" s="231" t="s">
        <v>322</v>
      </c>
      <c r="I14" s="319" t="str">
        <f t="shared" si="0"/>
        <v>Gestión estratégica Socializar los resultados de medición de adherencia a los protocolos y estrategias de humanización y calidad en la institución de manera mensual</v>
      </c>
      <c r="J14" s="1" t="s">
        <v>106</v>
      </c>
      <c r="K14" s="65">
        <f>+IF(J14='11 FORMULAS'!$E$4,'11 FORMULAS'!$F$4,IF(J14='11 FORMULAS'!$E$5,'11 FORMULAS'!$F$5,IF(J14='11 FORMULAS'!$E$6,'11 FORMULAS'!$F$6,"")))</f>
        <v>0.25</v>
      </c>
      <c r="L14" s="65" t="str">
        <f>+IF(OR(J14='11 FORMULAS'!$O$4,J14='11 FORMULAS'!$O$5),'11 FORMULAS'!$P$5,IF(J14='11 FORMULAS'!$O$6,'11 FORMULAS'!$P$6,""))</f>
        <v>Probabilidad</v>
      </c>
      <c r="M14" s="1" t="s">
        <v>95</v>
      </c>
      <c r="N14" s="65">
        <f>+IF(M14='11 FORMULAS'!$H$4,'11 FORMULAS'!$I$4,IF(M14='11 FORMULAS'!$H$5,'11 FORMULAS'!$I$5,""))</f>
        <v>0.15</v>
      </c>
      <c r="O14" s="4" t="s">
        <v>98</v>
      </c>
      <c r="P14" s="4" t="s">
        <v>100</v>
      </c>
      <c r="Q14" s="4" t="s">
        <v>103</v>
      </c>
      <c r="R14" s="334">
        <f>+IFERROR(K14+N14,"")</f>
        <v>0.4</v>
      </c>
      <c r="S14" s="334">
        <f>IF(L14='11 FORMULAS'!$P$5,S13-(S13*R14),S13)</f>
        <v>8.6399999999999991E-2</v>
      </c>
      <c r="T14" s="334">
        <f>IF(L14='11 FORMULAS'!$P$6,T13-(T13*R14),T13)</f>
        <v>0.6</v>
      </c>
      <c r="U14" s="433"/>
      <c r="V14" s="436"/>
      <c r="X14" s="329"/>
      <c r="Y14" s="330"/>
      <c r="Z14" s="330"/>
    </row>
    <row r="15" spans="1:26" ht="42" customHeight="1" thickBot="1" x14ac:dyDescent="0.35">
      <c r="A15" s="440"/>
      <c r="B15" s="443"/>
      <c r="C15" s="446"/>
      <c r="D15" s="449"/>
      <c r="E15" s="70">
        <v>4</v>
      </c>
      <c r="F15" s="232"/>
      <c r="G15" s="232"/>
      <c r="H15" s="232"/>
      <c r="I15" s="320" t="str">
        <f t="shared" si="0"/>
        <v xml:space="preserve">  </v>
      </c>
      <c r="J15" s="7"/>
      <c r="K15" s="66" t="str">
        <f>+IF(J15='11 FORMULAS'!$E$4,'11 FORMULAS'!$F$4,IF(J15='11 FORMULAS'!$E$5,'11 FORMULAS'!$F$5,IF(J15='11 FORMULAS'!$E$6,'11 FORMULAS'!$F$6,"")))</f>
        <v/>
      </c>
      <c r="L15" s="66" t="str">
        <f>+IF(OR(J15='11 FORMULAS'!$O$4,J15='11 FORMULAS'!$O$5),'11 FORMULAS'!$P$5,IF(J15='11 FORMULAS'!$O$6,'11 FORMULAS'!$P$6,""))</f>
        <v/>
      </c>
      <c r="M15" s="7"/>
      <c r="N15" s="66" t="str">
        <f>+IF(M15='11 FORMULAS'!$H$4,'11 FORMULAS'!$I$4,IF(M15='11 FORMULAS'!$H$5,'11 FORMULAS'!$I$5,""))</f>
        <v/>
      </c>
      <c r="O15" s="8"/>
      <c r="P15" s="8"/>
      <c r="Q15" s="8"/>
      <c r="R15" s="335" t="str">
        <f t="shared" ref="R15" si="3">+IFERROR(K15+N15,"")</f>
        <v/>
      </c>
      <c r="S15" s="335">
        <f>IF(L15='11 FORMULAS'!$P$5,S14-(S14*R15),S14)</f>
        <v>8.6399999999999991E-2</v>
      </c>
      <c r="T15" s="335">
        <f>IF(L15='11 FORMULAS'!$P$6,T14-(T14*R15),T14)</f>
        <v>0.6</v>
      </c>
      <c r="U15" s="434"/>
      <c r="V15" s="437"/>
    </row>
    <row r="16" spans="1:26" ht="107.25" customHeight="1" x14ac:dyDescent="0.3">
      <c r="A16" s="438" t="str">
        <f>'2 CONTEXTO E IDENTIFICACIÓN'!A11</f>
        <v>R3</v>
      </c>
      <c r="B16" s="441" t="str">
        <f>+'2 CONTEXTO E IDENTIFICACIÓN'!E11</f>
        <v>Posibilidad de pérdida Económica y Reputacional Por ineficiencia en el uso de los recursos financieros, humanos, tecnológicos debido a fallas en el seguimiento y control de los planes y programas institucionales que materializan la plataforma estratégica de la ESE.</v>
      </c>
      <c r="C16" s="444">
        <f>+'3 PROBABIL E IMPACTO INHERENTE'!E11</f>
        <v>0.4</v>
      </c>
      <c r="D16" s="447">
        <f>+'3 PROBABIL E IMPACTO INHERENTE'!M11</f>
        <v>0.6</v>
      </c>
      <c r="E16" s="68">
        <v>1</v>
      </c>
      <c r="F16" s="71" t="s">
        <v>372</v>
      </c>
      <c r="G16" s="71" t="s">
        <v>330</v>
      </c>
      <c r="H16" s="71" t="s">
        <v>329</v>
      </c>
      <c r="I16" s="318" t="str">
        <f t="shared" si="0"/>
        <v>Gestión de planeación y calidad Realizar el seguimiento a la ejecución y cumplimiento a los indicadores del Plan de Desarrollo y Plan de Gestión de manera trimestral</v>
      </c>
      <c r="J16" s="5" t="s">
        <v>106</v>
      </c>
      <c r="K16" s="64">
        <f>+IF(J16='11 FORMULAS'!$E$4,'11 FORMULAS'!$F$4,IF(J16='11 FORMULAS'!$E$5,'11 FORMULAS'!$F$5,IF(J16='11 FORMULAS'!$E$6,'11 FORMULAS'!$F$6,"")))</f>
        <v>0.25</v>
      </c>
      <c r="L16" s="64" t="str">
        <f>+IF(OR(J16='11 FORMULAS'!$O$4,J16='11 FORMULAS'!$O$5),'11 FORMULAS'!$P$5,IF(J16='11 FORMULAS'!$O$6,'11 FORMULAS'!$P$6,""))</f>
        <v>Probabilidad</v>
      </c>
      <c r="M16" s="5" t="s">
        <v>95</v>
      </c>
      <c r="N16" s="64">
        <f>+IF(M16='11 FORMULAS'!$H$4,'11 FORMULAS'!$I$4,IF(M16='11 FORMULAS'!$H$5,'11 FORMULAS'!$I$5,""))</f>
        <v>0.15</v>
      </c>
      <c r="O16" s="6" t="s">
        <v>98</v>
      </c>
      <c r="P16" s="6" t="s">
        <v>100</v>
      </c>
      <c r="Q16" s="6" t="s">
        <v>103</v>
      </c>
      <c r="R16" s="333">
        <f>+IFERROR(K16+N16,"")</f>
        <v>0.4</v>
      </c>
      <c r="S16" s="333">
        <f>IF(L16='11 FORMULAS'!$P$5,C16-(C16*R16),C16)</f>
        <v>0.24</v>
      </c>
      <c r="T16" s="333">
        <f>IF(L16='11 FORMULAS'!$P$6,D16-(D16*R16),D16)</f>
        <v>0.6</v>
      </c>
      <c r="U16" s="432">
        <f>+IF(S19="","",S19)</f>
        <v>0.24</v>
      </c>
      <c r="V16" s="435">
        <f>+IF(T19="","",T19)</f>
        <v>0.6</v>
      </c>
      <c r="X16" s="329"/>
      <c r="Y16" s="330"/>
      <c r="Z16" s="330"/>
    </row>
    <row r="17" spans="1:26" ht="44.25" customHeight="1" x14ac:dyDescent="0.3">
      <c r="A17" s="439"/>
      <c r="B17" s="442"/>
      <c r="C17" s="445"/>
      <c r="D17" s="448"/>
      <c r="E17" s="69">
        <v>2</v>
      </c>
      <c r="F17" s="231"/>
      <c r="G17" s="231"/>
      <c r="H17" s="231"/>
      <c r="I17" s="319" t="str">
        <f t="shared" si="0"/>
        <v xml:space="preserve">  </v>
      </c>
      <c r="J17" s="1"/>
      <c r="K17" s="65" t="str">
        <f>+IF(J17='11 FORMULAS'!$E$4,'11 FORMULAS'!$F$4,IF(J17='11 FORMULAS'!$E$5,'11 FORMULAS'!$F$5,IF(J17='11 FORMULAS'!$E$6,'11 FORMULAS'!$F$6,"")))</f>
        <v/>
      </c>
      <c r="L17" s="65" t="str">
        <f>+IF(OR(J17='11 FORMULAS'!$O$4,J17='11 FORMULAS'!$O$5),'11 FORMULAS'!$P$5,IF(J17='11 FORMULAS'!$O$6,'11 FORMULAS'!$P$6,""))</f>
        <v/>
      </c>
      <c r="M17" s="1"/>
      <c r="N17" s="65" t="str">
        <f>+IF(M17='11 FORMULAS'!$H$4,'11 FORMULAS'!$I$4,IF(M17='11 FORMULAS'!$H$5,'11 FORMULAS'!$I$5,""))</f>
        <v/>
      </c>
      <c r="O17" s="4"/>
      <c r="P17" s="4"/>
      <c r="Q17" s="4"/>
      <c r="R17" s="334" t="str">
        <f t="shared" ref="R17" si="4">+IFERROR(K17+N17,"")</f>
        <v/>
      </c>
      <c r="S17" s="334">
        <f>IF(L17='11 FORMULAS'!$P$5,S16-(S16*R17),S16)</f>
        <v>0.24</v>
      </c>
      <c r="T17" s="334">
        <f>IF(L17='11 FORMULAS'!$P$6,T16-(T16*R17),T16)</f>
        <v>0.6</v>
      </c>
      <c r="U17" s="433"/>
      <c r="V17" s="436"/>
      <c r="X17" s="329"/>
      <c r="Y17" s="330"/>
      <c r="Z17" s="330"/>
    </row>
    <row r="18" spans="1:26" ht="54" customHeight="1" x14ac:dyDescent="0.3">
      <c r="A18" s="439"/>
      <c r="B18" s="442"/>
      <c r="C18" s="445"/>
      <c r="D18" s="448"/>
      <c r="E18" s="69">
        <v>3</v>
      </c>
      <c r="F18" s="231"/>
      <c r="G18" s="231"/>
      <c r="H18" s="231"/>
      <c r="I18" s="319" t="str">
        <f t="shared" si="0"/>
        <v xml:space="preserve">  </v>
      </c>
      <c r="J18" s="1"/>
      <c r="K18" s="65" t="str">
        <f>+IF(J18='11 FORMULAS'!$E$4,'11 FORMULAS'!$F$4,IF(J18='11 FORMULAS'!$E$5,'11 FORMULAS'!$F$5,IF(J18='11 FORMULAS'!$E$6,'11 FORMULAS'!$F$6,"")))</f>
        <v/>
      </c>
      <c r="L18" s="65" t="str">
        <f>+IF(OR(J18='11 FORMULAS'!$O$4,J18='11 FORMULAS'!$O$5),'11 FORMULAS'!$P$5,IF(J18='11 FORMULAS'!$O$6,'11 FORMULAS'!$P$6,""))</f>
        <v/>
      </c>
      <c r="M18" s="1"/>
      <c r="N18" s="65" t="str">
        <f>+IF(M18='11 FORMULAS'!$H$4,'11 FORMULAS'!$I$4,IF(M18='11 FORMULAS'!$H$5,'11 FORMULAS'!$I$5,""))</f>
        <v/>
      </c>
      <c r="O18" s="4"/>
      <c r="P18" s="4"/>
      <c r="Q18" s="4"/>
      <c r="R18" s="334" t="str">
        <f>+IFERROR(K18+N18,"")</f>
        <v/>
      </c>
      <c r="S18" s="334">
        <f>IF(L18='11 FORMULAS'!$P$5,S17-(S17*R18),S17)</f>
        <v>0.24</v>
      </c>
      <c r="T18" s="334">
        <f>IF(L18='11 FORMULAS'!$P$6,T17-(T17*R18),T17)</f>
        <v>0.6</v>
      </c>
      <c r="U18" s="433"/>
      <c r="V18" s="436"/>
      <c r="X18" s="329"/>
      <c r="Y18" s="330"/>
      <c r="Z18" s="330"/>
    </row>
    <row r="19" spans="1:26" ht="79.5" customHeight="1" thickBot="1" x14ac:dyDescent="0.35">
      <c r="A19" s="440"/>
      <c r="B19" s="443"/>
      <c r="C19" s="446"/>
      <c r="D19" s="449"/>
      <c r="E19" s="70">
        <v>4</v>
      </c>
      <c r="F19" s="232"/>
      <c r="G19" s="232"/>
      <c r="H19" s="232"/>
      <c r="I19" s="320" t="str">
        <f t="shared" si="0"/>
        <v xml:space="preserve">  </v>
      </c>
      <c r="J19" s="7"/>
      <c r="K19" s="66" t="str">
        <f>+IF(J19='11 FORMULAS'!$E$4,'11 FORMULAS'!$F$4,IF(J19='11 FORMULAS'!$E$5,'11 FORMULAS'!$F$5,IF(J19='11 FORMULAS'!$E$6,'11 FORMULAS'!$F$6,"")))</f>
        <v/>
      </c>
      <c r="L19" s="66" t="str">
        <f>+IF(OR(J19='11 FORMULAS'!$O$4,J19='11 FORMULAS'!$O$5),'11 FORMULAS'!$P$5,IF(J19='11 FORMULAS'!$O$6,'11 FORMULAS'!$P$6,""))</f>
        <v/>
      </c>
      <c r="M19" s="7"/>
      <c r="N19" s="66" t="str">
        <f>+IF(M19='11 FORMULAS'!$H$4,'11 FORMULAS'!$I$4,IF(M19='11 FORMULAS'!$H$5,'11 FORMULAS'!$I$5,""))</f>
        <v/>
      </c>
      <c r="O19" s="8"/>
      <c r="P19" s="8"/>
      <c r="Q19" s="8"/>
      <c r="R19" s="335" t="str">
        <f t="shared" ref="R19" si="5">+IFERROR(K19+N19,"")</f>
        <v/>
      </c>
      <c r="S19" s="335">
        <f>IF(L19='11 FORMULAS'!$P$5,S18-(S18*R19),S18)</f>
        <v>0.24</v>
      </c>
      <c r="T19" s="335">
        <f>IF(L19='11 FORMULAS'!$P$6,T18-(T18*R19),T18)</f>
        <v>0.6</v>
      </c>
      <c r="U19" s="434"/>
      <c r="V19" s="437"/>
    </row>
    <row r="20" spans="1:26" ht="105" customHeight="1" x14ac:dyDescent="0.3">
      <c r="A20" s="438" t="str">
        <f>'2 CONTEXTO E IDENTIFICACIÓN'!A12</f>
        <v>R4</v>
      </c>
      <c r="B20" s="441" t="str">
        <f>+'2 CONTEXTO E IDENTIFICACIÓN'!E12</f>
        <v>Posibilidad de pérdida Reputacional Por afectación de la imagen institucional debido al incumplimiento de las metas e indicadores trazados en los diferentes planes y programas institucionales.</v>
      </c>
      <c r="C20" s="444">
        <f>+'3 PROBABIL E IMPACTO INHERENTE'!E12</f>
        <v>0.4</v>
      </c>
      <c r="D20" s="447">
        <f>+'3 PROBABIL E IMPACTO INHERENTE'!M12</f>
        <v>0.6</v>
      </c>
      <c r="E20" s="68">
        <v>1</v>
      </c>
      <c r="F20" s="71" t="s">
        <v>372</v>
      </c>
      <c r="G20" s="71" t="s">
        <v>330</v>
      </c>
      <c r="H20" s="71" t="s">
        <v>329</v>
      </c>
      <c r="I20" s="318" t="str">
        <f t="shared" si="0"/>
        <v>Gestión de planeación y calidad Realizar el seguimiento a la ejecución y cumplimiento a los indicadores del Plan de Desarrollo y Plan de Gestión de manera trimestral</v>
      </c>
      <c r="J20" s="5" t="s">
        <v>106</v>
      </c>
      <c r="K20" s="64">
        <f>+IF(J20='11 FORMULAS'!$E$4,'11 FORMULAS'!$F$4,IF(J20='11 FORMULAS'!$E$5,'11 FORMULAS'!$F$5,IF(J20='11 FORMULAS'!$E$6,'11 FORMULAS'!$F$6,"")))</f>
        <v>0.25</v>
      </c>
      <c r="L20" s="64" t="str">
        <f>+IF(OR(J20='11 FORMULAS'!$O$4,J20='11 FORMULAS'!$O$5),'11 FORMULAS'!$P$5,IF(J20='11 FORMULAS'!$O$6,'11 FORMULAS'!$P$6,""))</f>
        <v>Probabilidad</v>
      </c>
      <c r="M20" s="5" t="s">
        <v>95</v>
      </c>
      <c r="N20" s="64">
        <f>+IF(M20='11 FORMULAS'!$H$4,'11 FORMULAS'!$I$4,IF(M20='11 FORMULAS'!$H$5,'11 FORMULAS'!$I$5,""))</f>
        <v>0.15</v>
      </c>
      <c r="O20" s="6" t="s">
        <v>98</v>
      </c>
      <c r="P20" s="6" t="s">
        <v>100</v>
      </c>
      <c r="Q20" s="6" t="s">
        <v>103</v>
      </c>
      <c r="R20" s="333">
        <f>+IFERROR(K20+N20,"")</f>
        <v>0.4</v>
      </c>
      <c r="S20" s="333">
        <f>IF(L20='11 FORMULAS'!$P$5,C20-(C20*R20),C20)</f>
        <v>0.24</v>
      </c>
      <c r="T20" s="333">
        <f>IF(L20='11 FORMULAS'!$P$6,D20-(D20*R20),D20)</f>
        <v>0.6</v>
      </c>
      <c r="U20" s="432">
        <f>+IF(S23="","",S23)</f>
        <v>0.24</v>
      </c>
      <c r="V20" s="435">
        <f>+IF(T23="","",T23)</f>
        <v>0.6</v>
      </c>
      <c r="X20" s="329"/>
      <c r="Y20" s="330"/>
      <c r="Z20" s="330"/>
    </row>
    <row r="21" spans="1:26" ht="49.5" customHeight="1" x14ac:dyDescent="0.3">
      <c r="A21" s="439"/>
      <c r="B21" s="442"/>
      <c r="C21" s="445"/>
      <c r="D21" s="448"/>
      <c r="E21" s="69">
        <v>2</v>
      </c>
      <c r="F21" s="231"/>
      <c r="G21" s="231"/>
      <c r="H21" s="231"/>
      <c r="I21" s="319" t="str">
        <f t="shared" si="0"/>
        <v xml:space="preserve">  </v>
      </c>
      <c r="J21" s="1"/>
      <c r="K21" s="65" t="str">
        <f>+IF(J21='11 FORMULAS'!$E$4,'11 FORMULAS'!$F$4,IF(J21='11 FORMULAS'!$E$5,'11 FORMULAS'!$F$5,IF(J21='11 FORMULAS'!$E$6,'11 FORMULAS'!$F$6,"")))</f>
        <v/>
      </c>
      <c r="L21" s="65" t="str">
        <f>+IF(OR(J21='11 FORMULAS'!$O$4,J21='11 FORMULAS'!$O$5),'11 FORMULAS'!$P$5,IF(J21='11 FORMULAS'!$O$6,'11 FORMULAS'!$P$6,""))</f>
        <v/>
      </c>
      <c r="M21" s="1"/>
      <c r="N21" s="65" t="str">
        <f>+IF(M21='11 FORMULAS'!$H$4,'11 FORMULAS'!$I$4,IF(M21='11 FORMULAS'!$H$5,'11 FORMULAS'!$I$5,""))</f>
        <v/>
      </c>
      <c r="O21" s="4"/>
      <c r="P21" s="4"/>
      <c r="Q21" s="4"/>
      <c r="R21" s="334" t="str">
        <f t="shared" ref="R21" si="6">+IFERROR(K21+N21,"")</f>
        <v/>
      </c>
      <c r="S21" s="334">
        <f>IF(L21='11 FORMULAS'!$P$5,S20-(S20*R21),S20)</f>
        <v>0.24</v>
      </c>
      <c r="T21" s="334">
        <f>IF(L21='11 FORMULAS'!$P$6,T20-(T20*R21),T20)</f>
        <v>0.6</v>
      </c>
      <c r="U21" s="433"/>
      <c r="V21" s="436"/>
      <c r="X21" s="329"/>
      <c r="Y21" s="330"/>
      <c r="Z21" s="330"/>
    </row>
    <row r="22" spans="1:26" ht="29.4" customHeight="1" x14ac:dyDescent="0.3">
      <c r="A22" s="439"/>
      <c r="B22" s="442"/>
      <c r="C22" s="445"/>
      <c r="D22" s="448"/>
      <c r="E22" s="69">
        <v>3</v>
      </c>
      <c r="F22" s="231"/>
      <c r="G22" s="231"/>
      <c r="H22" s="231"/>
      <c r="I22" s="319" t="str">
        <f t="shared" si="0"/>
        <v xml:space="preserve">  </v>
      </c>
      <c r="J22" s="1"/>
      <c r="K22" s="65" t="str">
        <f>+IF(J22='11 FORMULAS'!$E$4,'11 FORMULAS'!$F$4,IF(J22='11 FORMULAS'!$E$5,'11 FORMULAS'!$F$5,IF(J22='11 FORMULAS'!$E$6,'11 FORMULAS'!$F$6,"")))</f>
        <v/>
      </c>
      <c r="L22" s="65" t="str">
        <f>+IF(OR(J22='11 FORMULAS'!$O$4,J22='11 FORMULAS'!$O$5),'11 FORMULAS'!$P$5,IF(J22='11 FORMULAS'!$O$6,'11 FORMULAS'!$P$6,""))</f>
        <v/>
      </c>
      <c r="M22" s="1"/>
      <c r="N22" s="65" t="str">
        <f>+IF(M22='11 FORMULAS'!$H$4,'11 FORMULAS'!$I$4,IF(M22='11 FORMULAS'!$H$5,'11 FORMULAS'!$I$5,""))</f>
        <v/>
      </c>
      <c r="O22" s="4"/>
      <c r="P22" s="4"/>
      <c r="Q22" s="4"/>
      <c r="R22" s="334" t="str">
        <f>+IFERROR(K22+N22,"")</f>
        <v/>
      </c>
      <c r="S22" s="334">
        <f>IF(L22='11 FORMULAS'!$P$5,S21-(S21*R22),S21)</f>
        <v>0.24</v>
      </c>
      <c r="T22" s="334">
        <f>IF(L22='11 FORMULAS'!$P$6,T21-(T21*R22),T21)</f>
        <v>0.6</v>
      </c>
      <c r="U22" s="433"/>
      <c r="V22" s="436"/>
      <c r="X22" s="329"/>
      <c r="Y22" s="330"/>
      <c r="Z22" s="330"/>
    </row>
    <row r="23" spans="1:26" ht="29.4" customHeight="1" thickBot="1" x14ac:dyDescent="0.35">
      <c r="A23" s="440"/>
      <c r="B23" s="443"/>
      <c r="C23" s="446"/>
      <c r="D23" s="449"/>
      <c r="E23" s="70">
        <v>4</v>
      </c>
      <c r="F23" s="232"/>
      <c r="G23" s="232"/>
      <c r="H23" s="232"/>
      <c r="I23" s="320" t="str">
        <f t="shared" si="0"/>
        <v xml:space="preserve">  </v>
      </c>
      <c r="J23" s="7"/>
      <c r="K23" s="66" t="str">
        <f>+IF(J23='11 FORMULAS'!$E$4,'11 FORMULAS'!$F$4,IF(J23='11 FORMULAS'!$E$5,'11 FORMULAS'!$F$5,IF(J23='11 FORMULAS'!$E$6,'11 FORMULAS'!$F$6,"")))</f>
        <v/>
      </c>
      <c r="L23" s="66" t="str">
        <f>+IF(OR(J23='11 FORMULAS'!$O$4,J23='11 FORMULAS'!$O$5),'11 FORMULAS'!$P$5,IF(J23='11 FORMULAS'!$O$6,'11 FORMULAS'!$P$6,""))</f>
        <v/>
      </c>
      <c r="M23" s="7"/>
      <c r="N23" s="66" t="str">
        <f>+IF(M23='11 FORMULAS'!$H$4,'11 FORMULAS'!$I$4,IF(M23='11 FORMULAS'!$H$5,'11 FORMULAS'!$I$5,""))</f>
        <v/>
      </c>
      <c r="O23" s="8"/>
      <c r="P23" s="8"/>
      <c r="Q23" s="8"/>
      <c r="R23" s="335" t="str">
        <f t="shared" ref="R23" si="7">+IFERROR(K23+N23,"")</f>
        <v/>
      </c>
      <c r="S23" s="335">
        <f>IF(L23='11 FORMULAS'!$P$5,S22-(S22*R23),S22)</f>
        <v>0.24</v>
      </c>
      <c r="T23" s="335">
        <f>IF(L23='11 FORMULAS'!$P$6,T22-(T22*R23),T22)</f>
        <v>0.6</v>
      </c>
      <c r="U23" s="434"/>
      <c r="V23" s="437"/>
    </row>
    <row r="24" spans="1:26" ht="72" customHeight="1" x14ac:dyDescent="0.3">
      <c r="A24" s="438" t="str">
        <f>'2 CONTEXTO E IDENTIFICACIÓN'!A13</f>
        <v>R5</v>
      </c>
      <c r="B24" s="441" t="str">
        <f>+'2 CONTEXTO E IDENTIFICACIÓN'!E13</f>
        <v>Posibilidad de pérdida Económica y Reputacional Por deterioro de la eficacia, eficiencia y efectividad de los procesos debido a incumplimiento en los reportes de información, aplicación de metodologías apropiadas para las auditorías internas y omision de implementación de medidas y mecanismos de control.</v>
      </c>
      <c r="C24" s="444">
        <f>+'3 PROBABIL E IMPACTO INHERENTE'!E13</f>
        <v>0.4</v>
      </c>
      <c r="D24" s="447">
        <f>+'3 PROBABIL E IMPACTO INHERENTE'!M13</f>
        <v>0.6</v>
      </c>
      <c r="E24" s="68">
        <v>1</v>
      </c>
      <c r="F24" s="71" t="s">
        <v>373</v>
      </c>
      <c r="G24" s="71" t="s">
        <v>331</v>
      </c>
      <c r="H24" s="71" t="s">
        <v>322</v>
      </c>
      <c r="I24" s="318" t="str">
        <f t="shared" si="0"/>
        <v>Control Interno Formular y ejecutar el cronograma de auditorías internas de manera mensual</v>
      </c>
      <c r="J24" s="5" t="s">
        <v>106</v>
      </c>
      <c r="K24" s="64">
        <f>+IF(J24='11 FORMULAS'!$E$4,'11 FORMULAS'!$F$4,IF(J24='11 FORMULAS'!$E$5,'11 FORMULAS'!$F$5,IF(J24='11 FORMULAS'!$E$6,'11 FORMULAS'!$F$6,"")))</f>
        <v>0.25</v>
      </c>
      <c r="L24" s="64" t="str">
        <f>+IF(OR(J24='11 FORMULAS'!$O$4,J24='11 FORMULAS'!$O$5),'11 FORMULAS'!$P$5,IF(J24='11 FORMULAS'!$O$6,'11 FORMULAS'!$P$6,""))</f>
        <v>Probabilidad</v>
      </c>
      <c r="M24" s="5" t="s">
        <v>95</v>
      </c>
      <c r="N24" s="64">
        <f>+IF(M24='11 FORMULAS'!$H$4,'11 FORMULAS'!$I$4,IF(M24='11 FORMULAS'!$H$5,'11 FORMULAS'!$I$5,""))</f>
        <v>0.15</v>
      </c>
      <c r="O24" s="6" t="s">
        <v>98</v>
      </c>
      <c r="P24" s="6" t="s">
        <v>100</v>
      </c>
      <c r="Q24" s="6" t="s">
        <v>103</v>
      </c>
      <c r="R24" s="333">
        <f>+IFERROR(K24+N24,"")</f>
        <v>0.4</v>
      </c>
      <c r="S24" s="333">
        <f>IF(L24='11 FORMULAS'!$P$5,C24-(C24*R24),C24)</f>
        <v>0.24</v>
      </c>
      <c r="T24" s="333">
        <f>IF(L24='11 FORMULAS'!$P$6,D24-(D24*R24),D24)</f>
        <v>0.6</v>
      </c>
      <c r="U24" s="432">
        <f>+IF(S27="","",S27)</f>
        <v>8.6399999999999991E-2</v>
      </c>
      <c r="V24" s="435">
        <f>+IF(T27="","",T27)</f>
        <v>0.6</v>
      </c>
      <c r="X24" s="329"/>
      <c r="Y24" s="330"/>
      <c r="Z24" s="330"/>
    </row>
    <row r="25" spans="1:26" ht="79.5" customHeight="1" x14ac:dyDescent="0.3">
      <c r="A25" s="439"/>
      <c r="B25" s="442"/>
      <c r="C25" s="445"/>
      <c r="D25" s="448"/>
      <c r="E25" s="69">
        <v>2</v>
      </c>
      <c r="F25" s="231" t="s">
        <v>373</v>
      </c>
      <c r="G25" s="231" t="s">
        <v>332</v>
      </c>
      <c r="H25" s="231" t="s">
        <v>333</v>
      </c>
      <c r="I25" s="319" t="str">
        <f t="shared" si="0"/>
        <v>Control Interno Realizar los informes de Norma para Control interno y socializar sus resultados de manera Cuatrimestral</v>
      </c>
      <c r="J25" s="1" t="s">
        <v>106</v>
      </c>
      <c r="K25" s="65">
        <f>+IF(J25='11 FORMULAS'!$E$4,'11 FORMULAS'!$F$4,IF(J25='11 FORMULAS'!$E$5,'11 FORMULAS'!$F$5,IF(J25='11 FORMULAS'!$E$6,'11 FORMULAS'!$F$6,"")))</f>
        <v>0.25</v>
      </c>
      <c r="L25" s="65" t="str">
        <f>+IF(OR(J25='11 FORMULAS'!$O$4,J25='11 FORMULAS'!$O$5),'11 FORMULAS'!$P$5,IF(J25='11 FORMULAS'!$O$6,'11 FORMULAS'!$P$6,""))</f>
        <v>Probabilidad</v>
      </c>
      <c r="M25" s="1" t="s">
        <v>95</v>
      </c>
      <c r="N25" s="65">
        <f>+IF(M25='11 FORMULAS'!$H$4,'11 FORMULAS'!$I$4,IF(M25='11 FORMULAS'!$H$5,'11 FORMULAS'!$I$5,""))</f>
        <v>0.15</v>
      </c>
      <c r="O25" s="4" t="s">
        <v>98</v>
      </c>
      <c r="P25" s="4" t="s">
        <v>100</v>
      </c>
      <c r="Q25" s="4" t="s">
        <v>103</v>
      </c>
      <c r="R25" s="334">
        <f t="shared" ref="R25" si="8">+IFERROR(K25+N25,"")</f>
        <v>0.4</v>
      </c>
      <c r="S25" s="334">
        <f>IF(L25='11 FORMULAS'!$P$5,S24-(S24*R25),S24)</f>
        <v>0.14399999999999999</v>
      </c>
      <c r="T25" s="334">
        <f>IF(L25='11 FORMULAS'!$P$6,T24-(T24*R25),T24)</f>
        <v>0.6</v>
      </c>
      <c r="U25" s="433"/>
      <c r="V25" s="436"/>
      <c r="X25" s="329"/>
      <c r="Y25" s="330"/>
      <c r="Z25" s="330"/>
    </row>
    <row r="26" spans="1:26" ht="75.75" customHeight="1" x14ac:dyDescent="0.3">
      <c r="A26" s="439"/>
      <c r="B26" s="442"/>
      <c r="C26" s="445"/>
      <c r="D26" s="448"/>
      <c r="E26" s="69">
        <v>3</v>
      </c>
      <c r="F26" s="231" t="s">
        <v>373</v>
      </c>
      <c r="G26" s="231" t="s">
        <v>334</v>
      </c>
      <c r="H26" s="231" t="s">
        <v>333</v>
      </c>
      <c r="I26" s="319" t="str">
        <f t="shared" si="0"/>
        <v>Control Interno Diseñar un Plan de acción para superar los hallazgos encontrados en las auditorias Cuatrimestral</v>
      </c>
      <c r="J26" s="1" t="s">
        <v>106</v>
      </c>
      <c r="K26" s="65">
        <f>+IF(J26='11 FORMULAS'!$E$4,'11 FORMULAS'!$F$4,IF(J26='11 FORMULAS'!$E$5,'11 FORMULAS'!$F$5,IF(J26='11 FORMULAS'!$E$6,'11 FORMULAS'!$F$6,"")))</f>
        <v>0.25</v>
      </c>
      <c r="L26" s="65" t="str">
        <f>+IF(OR(J26='11 FORMULAS'!$O$4,J26='11 FORMULAS'!$O$5),'11 FORMULAS'!$P$5,IF(J26='11 FORMULAS'!$O$6,'11 FORMULAS'!$P$6,""))</f>
        <v>Probabilidad</v>
      </c>
      <c r="M26" s="1" t="s">
        <v>95</v>
      </c>
      <c r="N26" s="65">
        <f>+IF(M26='11 FORMULAS'!$H$4,'11 FORMULAS'!$I$4,IF(M26='11 FORMULAS'!$H$5,'11 FORMULAS'!$I$5,""))</f>
        <v>0.15</v>
      </c>
      <c r="O26" s="4" t="s">
        <v>98</v>
      </c>
      <c r="P26" s="4" t="s">
        <v>100</v>
      </c>
      <c r="Q26" s="4" t="s">
        <v>103</v>
      </c>
      <c r="R26" s="334">
        <f>+IFERROR(K26+N26,"")</f>
        <v>0.4</v>
      </c>
      <c r="S26" s="334">
        <f>IF(L26='11 FORMULAS'!$P$5,S25-(S25*R26),S25)</f>
        <v>8.6399999999999991E-2</v>
      </c>
      <c r="T26" s="334">
        <f>IF(L26='11 FORMULAS'!$P$6,T25-(T25*R26),T25)</f>
        <v>0.6</v>
      </c>
      <c r="U26" s="433"/>
      <c r="V26" s="436"/>
      <c r="X26" s="329"/>
      <c r="Y26" s="330"/>
      <c r="Z26" s="330"/>
    </row>
    <row r="27" spans="1:26" ht="29.4" customHeight="1" thickBot="1" x14ac:dyDescent="0.35">
      <c r="A27" s="440"/>
      <c r="B27" s="443"/>
      <c r="C27" s="446"/>
      <c r="D27" s="449"/>
      <c r="E27" s="70">
        <v>4</v>
      </c>
      <c r="F27" s="232"/>
      <c r="G27" s="232"/>
      <c r="H27" s="232"/>
      <c r="I27" s="320" t="str">
        <f t="shared" si="0"/>
        <v xml:space="preserve">  </v>
      </c>
      <c r="J27" s="7"/>
      <c r="K27" s="66" t="str">
        <f>+IF(J27='11 FORMULAS'!$E$4,'11 FORMULAS'!$F$4,IF(J27='11 FORMULAS'!$E$5,'11 FORMULAS'!$F$5,IF(J27='11 FORMULAS'!$E$6,'11 FORMULAS'!$F$6,"")))</f>
        <v/>
      </c>
      <c r="L27" s="66" t="str">
        <f>+IF(OR(J27='11 FORMULAS'!$O$4,J27='11 FORMULAS'!$O$5),'11 FORMULAS'!$P$5,IF(J27='11 FORMULAS'!$O$6,'11 FORMULAS'!$P$6,""))</f>
        <v/>
      </c>
      <c r="M27" s="7"/>
      <c r="N27" s="66" t="str">
        <f>+IF(M27='11 FORMULAS'!$H$4,'11 FORMULAS'!$I$4,IF(M27='11 FORMULAS'!$H$5,'11 FORMULAS'!$I$5,""))</f>
        <v/>
      </c>
      <c r="O27" s="8"/>
      <c r="P27" s="8"/>
      <c r="Q27" s="8"/>
      <c r="R27" s="335" t="str">
        <f t="shared" ref="R27" si="9">+IFERROR(K27+N27,"")</f>
        <v/>
      </c>
      <c r="S27" s="335">
        <f>IF(L27='11 FORMULAS'!$P$5,S26-(S26*R27),S26)</f>
        <v>8.6399999999999991E-2</v>
      </c>
      <c r="T27" s="335">
        <f>IF(L27='11 FORMULAS'!$P$6,T26-(T26*R27),T26)</f>
        <v>0.6</v>
      </c>
      <c r="U27" s="434"/>
      <c r="V27" s="437"/>
    </row>
    <row r="28" spans="1:26" ht="132.75" customHeight="1" x14ac:dyDescent="0.3">
      <c r="A28" s="438" t="str">
        <f>'2 CONTEXTO E IDENTIFICACIÓN'!A14</f>
        <v>R6</v>
      </c>
      <c r="B28" s="441" t="str">
        <f>+'2 CONTEXTO E IDENTIFICACIÓN'!E14</f>
        <v>Posibilidad de pérdida Económica y Reputacional Por sanciones y multas debido a incumplimiento de la aplicación de  las normas y leyes en materia de contabilización y protección de los recursos financieros de la E.S.E.</v>
      </c>
      <c r="C28" s="444">
        <f>+'3 PROBABIL E IMPACTO INHERENTE'!E14</f>
        <v>0.4</v>
      </c>
      <c r="D28" s="447">
        <f>+'3 PROBABIL E IMPACTO INHERENTE'!M14</f>
        <v>0.6</v>
      </c>
      <c r="E28" s="68">
        <v>1</v>
      </c>
      <c r="F28" s="71" t="s">
        <v>374</v>
      </c>
      <c r="G28" s="71" t="s">
        <v>335</v>
      </c>
      <c r="H28" s="71" t="s">
        <v>336</v>
      </c>
      <c r="I28" s="318" t="str">
        <f t="shared" si="0"/>
        <v>Gestión Financiera Actualización y/o socialización de los procesos y procedimientos contables de acuerdo con la Normatividad vigente. cuando aplique</v>
      </c>
      <c r="J28" s="5" t="s">
        <v>106</v>
      </c>
      <c r="K28" s="64">
        <f>+IF(J28='11 FORMULAS'!$E$4,'11 FORMULAS'!$F$4,IF(J28='11 FORMULAS'!$E$5,'11 FORMULAS'!$F$5,IF(J28='11 FORMULAS'!$E$6,'11 FORMULAS'!$F$6,"")))</f>
        <v>0.25</v>
      </c>
      <c r="L28" s="64" t="str">
        <f>+IF(OR(J28='11 FORMULAS'!$O$4,J28='11 FORMULAS'!$O$5),'11 FORMULAS'!$P$5,IF(J28='11 FORMULAS'!$O$6,'11 FORMULAS'!$P$6,""))</f>
        <v>Probabilidad</v>
      </c>
      <c r="M28" s="5" t="s">
        <v>95</v>
      </c>
      <c r="N28" s="64">
        <f>+IF(M28='11 FORMULAS'!$H$4,'11 FORMULAS'!$I$4,IF(M28='11 FORMULAS'!$H$5,'11 FORMULAS'!$I$5,""))</f>
        <v>0.15</v>
      </c>
      <c r="O28" s="6" t="s">
        <v>98</v>
      </c>
      <c r="P28" s="6" t="s">
        <v>100</v>
      </c>
      <c r="Q28" s="6" t="s">
        <v>103</v>
      </c>
      <c r="R28" s="333">
        <f>+IFERROR(K28+N28,"")</f>
        <v>0.4</v>
      </c>
      <c r="S28" s="333">
        <f>IF(L28='11 FORMULAS'!$P$5,C28-(C28*R28),C28)</f>
        <v>0.24</v>
      </c>
      <c r="T28" s="333">
        <f>IF(L28='11 FORMULAS'!$P$6,D28-(D28*R28),D28)</f>
        <v>0.6</v>
      </c>
      <c r="U28" s="432">
        <f>+IF(S31="","",S31)</f>
        <v>5.183999999999999E-2</v>
      </c>
      <c r="V28" s="435">
        <f>+IF(T31="","",T31)</f>
        <v>0.6</v>
      </c>
      <c r="X28" s="329"/>
      <c r="Y28" s="330"/>
      <c r="Z28" s="330"/>
    </row>
    <row r="29" spans="1:26" ht="106.5" customHeight="1" x14ac:dyDescent="0.3">
      <c r="A29" s="439"/>
      <c r="B29" s="442"/>
      <c r="C29" s="445"/>
      <c r="D29" s="448"/>
      <c r="E29" s="69">
        <v>2</v>
      </c>
      <c r="F29" s="231" t="s">
        <v>374</v>
      </c>
      <c r="G29" s="231" t="s">
        <v>339</v>
      </c>
      <c r="H29" s="231" t="s">
        <v>338</v>
      </c>
      <c r="I29" s="319" t="str">
        <f t="shared" si="0"/>
        <v>Gestión Financiera Realizar la actualización y depuración de inventarios y los respectivos cruces  contables de manera semestral</v>
      </c>
      <c r="J29" s="1" t="s">
        <v>106</v>
      </c>
      <c r="K29" s="65">
        <f>+IF(J29='11 FORMULAS'!$E$4,'11 FORMULAS'!$F$4,IF(J29='11 FORMULAS'!$E$5,'11 FORMULAS'!$F$5,IF(J29='11 FORMULAS'!$E$6,'11 FORMULAS'!$F$6,"")))</f>
        <v>0.25</v>
      </c>
      <c r="L29" s="65" t="str">
        <f>+IF(OR(J29='11 FORMULAS'!$O$4,J29='11 FORMULAS'!$O$5),'11 FORMULAS'!$P$5,IF(J29='11 FORMULAS'!$O$6,'11 FORMULAS'!$P$6,""))</f>
        <v>Probabilidad</v>
      </c>
      <c r="M29" s="1" t="s">
        <v>95</v>
      </c>
      <c r="N29" s="65">
        <f>+IF(M29='11 FORMULAS'!$H$4,'11 FORMULAS'!$I$4,IF(M29='11 FORMULAS'!$H$5,'11 FORMULAS'!$I$5,""))</f>
        <v>0.15</v>
      </c>
      <c r="O29" s="4" t="s">
        <v>98</v>
      </c>
      <c r="P29" s="4" t="s">
        <v>100</v>
      </c>
      <c r="Q29" s="4" t="s">
        <v>103</v>
      </c>
      <c r="R29" s="334">
        <f t="shared" ref="R29" si="10">+IFERROR(K29+N29,"")</f>
        <v>0.4</v>
      </c>
      <c r="S29" s="334">
        <f>IF(L29='11 FORMULAS'!$P$5,S28-(S28*R29),S28)</f>
        <v>0.14399999999999999</v>
      </c>
      <c r="T29" s="334">
        <f>IF(L29='11 FORMULAS'!$P$6,T28-(T28*R29),T28)</f>
        <v>0.6</v>
      </c>
      <c r="U29" s="433"/>
      <c r="V29" s="436"/>
      <c r="X29" s="329"/>
      <c r="Y29" s="330"/>
      <c r="Z29" s="330"/>
    </row>
    <row r="30" spans="1:26" ht="95.25" customHeight="1" x14ac:dyDescent="0.3">
      <c r="A30" s="439"/>
      <c r="B30" s="442"/>
      <c r="C30" s="445"/>
      <c r="D30" s="448"/>
      <c r="E30" s="69">
        <v>3</v>
      </c>
      <c r="F30" s="231" t="s">
        <v>374</v>
      </c>
      <c r="G30" s="231" t="s">
        <v>337</v>
      </c>
      <c r="H30" s="231" t="s">
        <v>333</v>
      </c>
      <c r="I30" s="319" t="str">
        <f t="shared" si="0"/>
        <v>Gestión Financiera Realizar  el respectivo cruce contable derivado de la actualización y depuración de inventarios. Cuatrimestral</v>
      </c>
      <c r="J30" s="1" t="s">
        <v>106</v>
      </c>
      <c r="K30" s="65">
        <f>+IF(J30='11 FORMULAS'!$E$4,'11 FORMULAS'!$F$4,IF(J30='11 FORMULAS'!$E$5,'11 FORMULAS'!$F$5,IF(J30='11 FORMULAS'!$E$6,'11 FORMULAS'!$F$6,"")))</f>
        <v>0.25</v>
      </c>
      <c r="L30" s="65" t="str">
        <f>+IF(OR(J30='11 FORMULAS'!$O$4,J30='11 FORMULAS'!$O$5),'11 FORMULAS'!$P$5,IF(J30='11 FORMULAS'!$O$6,'11 FORMULAS'!$P$6,""))</f>
        <v>Probabilidad</v>
      </c>
      <c r="M30" s="1" t="s">
        <v>95</v>
      </c>
      <c r="N30" s="65">
        <f>+IF(M30='11 FORMULAS'!$H$4,'11 FORMULAS'!$I$4,IF(M30='11 FORMULAS'!$H$5,'11 FORMULAS'!$I$5,""))</f>
        <v>0.15</v>
      </c>
      <c r="O30" s="4" t="s">
        <v>98</v>
      </c>
      <c r="P30" s="4" t="s">
        <v>100</v>
      </c>
      <c r="Q30" s="4" t="s">
        <v>103</v>
      </c>
      <c r="R30" s="334">
        <f>+IFERROR(K30+N30,"")</f>
        <v>0.4</v>
      </c>
      <c r="S30" s="334">
        <f>IF(L30='11 FORMULAS'!$P$5,S29-(S29*R30),S29)</f>
        <v>8.6399999999999991E-2</v>
      </c>
      <c r="T30" s="334">
        <f>IF(L30='11 FORMULAS'!$P$6,T29-(T29*R30),T29)</f>
        <v>0.6</v>
      </c>
      <c r="U30" s="433"/>
      <c r="V30" s="436"/>
      <c r="X30" s="329"/>
      <c r="Y30" s="330"/>
      <c r="Z30" s="330"/>
    </row>
    <row r="31" spans="1:26" ht="121.5" customHeight="1" thickBot="1" x14ac:dyDescent="0.35">
      <c r="A31" s="440"/>
      <c r="B31" s="443"/>
      <c r="C31" s="446"/>
      <c r="D31" s="449"/>
      <c r="E31" s="70">
        <v>4</v>
      </c>
      <c r="F31" s="232" t="s">
        <v>374</v>
      </c>
      <c r="G31" s="232" t="s">
        <v>340</v>
      </c>
      <c r="H31" s="232" t="s">
        <v>322</v>
      </c>
      <c r="I31" s="320" t="str">
        <f t="shared" si="0"/>
        <v>Gestión Financiera Realizar seguimiento y monitoreo al proceso de facturación en sus diferentes etapas y socializar los resultados con el equipo de la USI de manera mensual</v>
      </c>
      <c r="J31" s="7" t="s">
        <v>106</v>
      </c>
      <c r="K31" s="66">
        <f>+IF(J31='11 FORMULAS'!$E$4,'11 FORMULAS'!$F$4,IF(J31='11 FORMULAS'!$E$5,'11 FORMULAS'!$F$5,IF(J31='11 FORMULAS'!$E$6,'11 FORMULAS'!$F$6,"")))</f>
        <v>0.25</v>
      </c>
      <c r="L31" s="66" t="str">
        <f>+IF(OR(J31='11 FORMULAS'!$O$4,J31='11 FORMULAS'!$O$5),'11 FORMULAS'!$P$5,IF(J31='11 FORMULAS'!$O$6,'11 FORMULAS'!$P$6,""))</f>
        <v>Probabilidad</v>
      </c>
      <c r="M31" s="7" t="s">
        <v>95</v>
      </c>
      <c r="N31" s="66">
        <f>+IF(M31='11 FORMULAS'!$H$4,'11 FORMULAS'!$I$4,IF(M31='11 FORMULAS'!$H$5,'11 FORMULAS'!$I$5,""))</f>
        <v>0.15</v>
      </c>
      <c r="O31" s="8" t="s">
        <v>98</v>
      </c>
      <c r="P31" s="8" t="s">
        <v>100</v>
      </c>
      <c r="Q31" s="8" t="s">
        <v>103</v>
      </c>
      <c r="R31" s="335">
        <f t="shared" ref="R31" si="11">+IFERROR(K31+N31,"")</f>
        <v>0.4</v>
      </c>
      <c r="S31" s="335">
        <f>IF(L31='11 FORMULAS'!$P$5,S30-(S30*R31),S30)</f>
        <v>5.183999999999999E-2</v>
      </c>
      <c r="T31" s="335">
        <f>IF(L31='11 FORMULAS'!$P$6,T30-(T30*R31),T30)</f>
        <v>0.6</v>
      </c>
      <c r="U31" s="434"/>
      <c r="V31" s="437"/>
    </row>
    <row r="32" spans="1:26" ht="141.75" customHeight="1" x14ac:dyDescent="0.3">
      <c r="A32" s="438" t="str">
        <f>'2 CONTEXTO E IDENTIFICACIÓN'!A15</f>
        <v>R7</v>
      </c>
      <c r="B32" s="441" t="str">
        <f>+'2 CONTEXTO E IDENTIFICACIÓN'!E15</f>
        <v>Posibilidad de pérdida Reputacional y Económica Por aumento de los incidentes y eventos adversos relacionados con la atención en salud debido a baja adherencia a los procesos, protocolos y programas orientados a la atención en salud con seguridad y calidad.</v>
      </c>
      <c r="C32" s="444">
        <f>+'3 PROBABIL E IMPACTO INHERENTE'!E15</f>
        <v>0.4</v>
      </c>
      <c r="D32" s="447">
        <f>+'3 PROBABIL E IMPACTO INHERENTE'!M15</f>
        <v>0.6</v>
      </c>
      <c r="E32" s="68">
        <v>1</v>
      </c>
      <c r="F32" s="71" t="s">
        <v>375</v>
      </c>
      <c r="G32" s="71" t="s">
        <v>341</v>
      </c>
      <c r="H32" s="71" t="s">
        <v>322</v>
      </c>
      <c r="I32" s="318" t="str">
        <f t="shared" si="0"/>
        <v>Gestión de servicios Hospitalarios y Urgencias Realizar el seguimiento a la implementación de barreras de seguridad y estrategias de la política de seguridad del paciente en los servicios de la USI de manera mensual</v>
      </c>
      <c r="J32" s="5" t="s">
        <v>106</v>
      </c>
      <c r="K32" s="64">
        <f>+IF(J32='11 FORMULAS'!$E$4,'11 FORMULAS'!$F$4,IF(J32='11 FORMULAS'!$E$5,'11 FORMULAS'!$F$5,IF(J32='11 FORMULAS'!$E$6,'11 FORMULAS'!$F$6,"")))</f>
        <v>0.25</v>
      </c>
      <c r="L32" s="64" t="str">
        <f>+IF(OR(J32='11 FORMULAS'!$O$4,J32='11 FORMULAS'!$O$5),'11 FORMULAS'!$P$5,IF(J32='11 FORMULAS'!$O$6,'11 FORMULAS'!$P$6,""))</f>
        <v>Probabilidad</v>
      </c>
      <c r="M32" s="5" t="s">
        <v>95</v>
      </c>
      <c r="N32" s="64">
        <f>+IF(M32='11 FORMULAS'!$H$4,'11 FORMULAS'!$I$4,IF(M32='11 FORMULAS'!$H$5,'11 FORMULAS'!$I$5,""))</f>
        <v>0.15</v>
      </c>
      <c r="O32" s="6" t="s">
        <v>98</v>
      </c>
      <c r="P32" s="6" t="s">
        <v>100</v>
      </c>
      <c r="Q32" s="6" t="s">
        <v>103</v>
      </c>
      <c r="R32" s="333">
        <f>+IFERROR(K32+N32,"")</f>
        <v>0.4</v>
      </c>
      <c r="S32" s="333">
        <f>IF(L32='11 FORMULAS'!$P$5,C32-(C32*R32),C32)</f>
        <v>0.24</v>
      </c>
      <c r="T32" s="333">
        <f>IF(L32='11 FORMULAS'!$P$6,D32-(D32*R32),D32)</f>
        <v>0.6</v>
      </c>
      <c r="U32" s="432">
        <f>+IF(S35="","",S35)</f>
        <v>0.14399999999999999</v>
      </c>
      <c r="V32" s="435">
        <f>+IF(T35="","",T35)</f>
        <v>0.6</v>
      </c>
      <c r="X32" s="329"/>
      <c r="Y32" s="330"/>
      <c r="Z32" s="330"/>
    </row>
    <row r="33" spans="1:26" ht="106.5" customHeight="1" x14ac:dyDescent="0.3">
      <c r="A33" s="439"/>
      <c r="B33" s="442"/>
      <c r="C33" s="445"/>
      <c r="D33" s="448"/>
      <c r="E33" s="69">
        <v>2</v>
      </c>
      <c r="F33" s="231" t="s">
        <v>375</v>
      </c>
      <c r="G33" s="231" t="s">
        <v>342</v>
      </c>
      <c r="H33" s="231" t="s">
        <v>322</v>
      </c>
      <c r="I33" s="319" t="str">
        <f t="shared" si="0"/>
        <v>Gestión de servicios Hospitalarios y Urgencias Realizar los análisis de los indicadores de seguridad del paciente en los comités institucionales de manera mensual</v>
      </c>
      <c r="J33" s="1" t="s">
        <v>106</v>
      </c>
      <c r="K33" s="65">
        <f>+IF(J33='11 FORMULAS'!$E$4,'11 FORMULAS'!$F$4,IF(J33='11 FORMULAS'!$E$5,'11 FORMULAS'!$F$5,IF(J33='11 FORMULAS'!$E$6,'11 FORMULAS'!$F$6,"")))</f>
        <v>0.25</v>
      </c>
      <c r="L33" s="65" t="str">
        <f>+IF(OR(J33='11 FORMULAS'!$O$4,J33='11 FORMULAS'!$O$5),'11 FORMULAS'!$P$5,IF(J33='11 FORMULAS'!$O$6,'11 FORMULAS'!$P$6,""))</f>
        <v>Probabilidad</v>
      </c>
      <c r="M33" s="1" t="s">
        <v>95</v>
      </c>
      <c r="N33" s="65">
        <f>+IF(M33='11 FORMULAS'!$H$4,'11 FORMULAS'!$I$4,IF(M33='11 FORMULAS'!$H$5,'11 FORMULAS'!$I$5,""))</f>
        <v>0.15</v>
      </c>
      <c r="O33" s="4" t="s">
        <v>98</v>
      </c>
      <c r="P33" s="4" t="s">
        <v>100</v>
      </c>
      <c r="Q33" s="4" t="s">
        <v>103</v>
      </c>
      <c r="R33" s="334">
        <f t="shared" ref="R33" si="12">+IFERROR(K33+N33,"")</f>
        <v>0.4</v>
      </c>
      <c r="S33" s="334">
        <f>IF(L33='11 FORMULAS'!$P$5,S32-(S32*R33),S32)</f>
        <v>0.14399999999999999</v>
      </c>
      <c r="T33" s="334">
        <f>IF(L33='11 FORMULAS'!$P$6,T32-(T32*R33),T32)</f>
        <v>0.6</v>
      </c>
      <c r="U33" s="433"/>
      <c r="V33" s="436"/>
      <c r="X33" s="329"/>
      <c r="Y33" s="330"/>
      <c r="Z33" s="330"/>
    </row>
    <row r="34" spans="1:26" ht="60" customHeight="1" x14ac:dyDescent="0.3">
      <c r="A34" s="439"/>
      <c r="B34" s="442"/>
      <c r="C34" s="445"/>
      <c r="D34" s="448"/>
      <c r="E34" s="69">
        <v>3</v>
      </c>
      <c r="F34" s="231"/>
      <c r="G34" s="231"/>
      <c r="H34" s="231"/>
      <c r="I34" s="319" t="str">
        <f t="shared" si="0"/>
        <v xml:space="preserve">  </v>
      </c>
      <c r="J34" s="1"/>
      <c r="K34" s="65" t="str">
        <f>+IF(J34='11 FORMULAS'!$E$4,'11 FORMULAS'!$F$4,IF(J34='11 FORMULAS'!$E$5,'11 FORMULAS'!$F$5,IF(J34='11 FORMULAS'!$E$6,'11 FORMULAS'!$F$6,"")))</f>
        <v/>
      </c>
      <c r="L34" s="65" t="str">
        <f>+IF(OR(J34='11 FORMULAS'!$O$4,J34='11 FORMULAS'!$O$5),'11 FORMULAS'!$P$5,IF(J34='11 FORMULAS'!$O$6,'11 FORMULAS'!$P$6,""))</f>
        <v/>
      </c>
      <c r="M34" s="1"/>
      <c r="N34" s="65" t="str">
        <f>+IF(M34='11 FORMULAS'!$H$4,'11 FORMULAS'!$I$4,IF(M34='11 FORMULAS'!$H$5,'11 FORMULAS'!$I$5,""))</f>
        <v/>
      </c>
      <c r="O34" s="4"/>
      <c r="P34" s="4"/>
      <c r="Q34" s="4"/>
      <c r="R34" s="334" t="str">
        <f>+IFERROR(K34+N34,"")</f>
        <v/>
      </c>
      <c r="S34" s="334">
        <f>IF(L34='11 FORMULAS'!$P$5,S33-(S33*R34),S33)</f>
        <v>0.14399999999999999</v>
      </c>
      <c r="T34" s="334">
        <f>IF(L34='11 FORMULAS'!$P$6,T33-(T33*R34),T33)</f>
        <v>0.6</v>
      </c>
      <c r="U34" s="433"/>
      <c r="V34" s="436"/>
      <c r="X34" s="329"/>
      <c r="Y34" s="330"/>
      <c r="Z34" s="330"/>
    </row>
    <row r="35" spans="1:26" ht="67.5" customHeight="1" thickBot="1" x14ac:dyDescent="0.35">
      <c r="A35" s="440"/>
      <c r="B35" s="443"/>
      <c r="C35" s="446"/>
      <c r="D35" s="449"/>
      <c r="E35" s="70">
        <v>4</v>
      </c>
      <c r="F35" s="232"/>
      <c r="G35" s="232"/>
      <c r="H35" s="232"/>
      <c r="I35" s="320" t="str">
        <f t="shared" si="0"/>
        <v xml:space="preserve">  </v>
      </c>
      <c r="J35" s="7"/>
      <c r="K35" s="66" t="str">
        <f>+IF(J35='11 FORMULAS'!$E$4,'11 FORMULAS'!$F$4,IF(J35='11 FORMULAS'!$E$5,'11 FORMULAS'!$F$5,IF(J35='11 FORMULAS'!$E$6,'11 FORMULAS'!$F$6,"")))</f>
        <v/>
      </c>
      <c r="L35" s="66" t="str">
        <f>+IF(OR(J35='11 FORMULAS'!$O$4,J35='11 FORMULAS'!$O$5),'11 FORMULAS'!$P$5,IF(J35='11 FORMULAS'!$O$6,'11 FORMULAS'!$P$6,""))</f>
        <v/>
      </c>
      <c r="M35" s="7"/>
      <c r="N35" s="66" t="str">
        <f>+IF(M35='11 FORMULAS'!$H$4,'11 FORMULAS'!$I$4,IF(M35='11 FORMULAS'!$H$5,'11 FORMULAS'!$I$5,""))</f>
        <v/>
      </c>
      <c r="O35" s="8"/>
      <c r="P35" s="8"/>
      <c r="Q35" s="8"/>
      <c r="R35" s="335" t="str">
        <f t="shared" ref="R35" si="13">+IFERROR(K35+N35,"")</f>
        <v/>
      </c>
      <c r="S35" s="335">
        <f>IF(L35='11 FORMULAS'!$P$5,S34-(S34*R35),S34)</f>
        <v>0.14399999999999999</v>
      </c>
      <c r="T35" s="335">
        <f>IF(L35='11 FORMULAS'!$P$6,T34-(T34*R35),T34)</f>
        <v>0.6</v>
      </c>
      <c r="U35" s="434"/>
      <c r="V35" s="437"/>
    </row>
    <row r="36" spans="1:26" ht="149.25" customHeight="1" x14ac:dyDescent="0.3">
      <c r="A36" s="438" t="str">
        <f>'2 CONTEXTO E IDENTIFICACIÓN'!A16</f>
        <v>R8</v>
      </c>
      <c r="B36" s="441" t="str">
        <f>+'2 CONTEXTO E IDENTIFICACIÓN'!E16</f>
        <v>Posibilidad de pérdida Económica y Reputacional Por aumento de las erogaciones por demandas en contra de la E.S.E debido a fallas en la prestación de los servicios de salud, el no cumplimiento de estandares para la contratación por prestación de servicios.</v>
      </c>
      <c r="C36" s="444">
        <f>+'3 PROBABIL E IMPACTO INHERENTE'!E16</f>
        <v>0.6</v>
      </c>
      <c r="D36" s="447">
        <f>+'3 PROBABIL E IMPACTO INHERENTE'!M16</f>
        <v>0.8</v>
      </c>
      <c r="E36" s="68">
        <v>1</v>
      </c>
      <c r="F36" s="71" t="s">
        <v>376</v>
      </c>
      <c r="G36" s="71" t="s">
        <v>343</v>
      </c>
      <c r="H36" s="71" t="s">
        <v>329</v>
      </c>
      <c r="I36" s="318" t="str">
        <f t="shared" si="0"/>
        <v>Gestión Jurídica Realizar análisis y seguimiento a los procesos jurídicos en contra y a favor de la ESE determinando las actuaciones y las probabilidades de ganancia o pérdida en los procesos de manera trimestral</v>
      </c>
      <c r="J36" s="5" t="s">
        <v>106</v>
      </c>
      <c r="K36" s="64">
        <f>+IF(J36='11 FORMULAS'!$E$4,'11 FORMULAS'!$F$4,IF(J36='11 FORMULAS'!$E$5,'11 FORMULAS'!$F$5,IF(J36='11 FORMULAS'!$E$6,'11 FORMULAS'!$F$6,"")))</f>
        <v>0.25</v>
      </c>
      <c r="L36" s="64" t="str">
        <f>+IF(OR(J36='11 FORMULAS'!$O$4,J36='11 FORMULAS'!$O$5),'11 FORMULAS'!$P$5,IF(J36='11 FORMULAS'!$O$6,'11 FORMULAS'!$P$6,""))</f>
        <v>Probabilidad</v>
      </c>
      <c r="M36" s="5" t="s">
        <v>95</v>
      </c>
      <c r="N36" s="64">
        <f>+IF(M36='11 FORMULAS'!$H$4,'11 FORMULAS'!$I$4,IF(M36='11 FORMULAS'!$H$5,'11 FORMULAS'!$I$5,""))</f>
        <v>0.15</v>
      </c>
      <c r="O36" s="6" t="s">
        <v>98</v>
      </c>
      <c r="P36" s="6" t="s">
        <v>100</v>
      </c>
      <c r="Q36" s="6" t="s">
        <v>103</v>
      </c>
      <c r="R36" s="333">
        <f>+IFERROR(K36+N36,"")</f>
        <v>0.4</v>
      </c>
      <c r="S36" s="333">
        <f>IF(L36='11 FORMULAS'!$P$5,C36-(C36*R36),C36)</f>
        <v>0.36</v>
      </c>
      <c r="T36" s="333">
        <f>IF(L36='11 FORMULAS'!$P$6,D36-(D36*R36),D36)</f>
        <v>0.8</v>
      </c>
      <c r="U36" s="432">
        <f>+IF(S39="","",S39)</f>
        <v>0.12959999999999999</v>
      </c>
      <c r="V36" s="435">
        <f>+IF(T39="","",T39)</f>
        <v>0.8</v>
      </c>
      <c r="X36" s="329"/>
      <c r="Y36" s="330"/>
      <c r="Z36" s="330"/>
    </row>
    <row r="37" spans="1:26" ht="129.75" customHeight="1" x14ac:dyDescent="0.3">
      <c r="A37" s="439"/>
      <c r="B37" s="442"/>
      <c r="C37" s="445"/>
      <c r="D37" s="448"/>
      <c r="E37" s="69">
        <v>2</v>
      </c>
      <c r="F37" s="231" t="s">
        <v>376</v>
      </c>
      <c r="G37" s="231" t="s">
        <v>344</v>
      </c>
      <c r="H37" s="231" t="s">
        <v>322</v>
      </c>
      <c r="I37" s="319" t="str">
        <f t="shared" si="0"/>
        <v>Gestión Jurídica Adelantar el Comité de conciliaciones y asuntos jurídicos de la ESE para analizar los eventos y la implementación de medidas de mitigación de manera mensual</v>
      </c>
      <c r="J37" s="1" t="s">
        <v>106</v>
      </c>
      <c r="K37" s="65">
        <f>+IF(J37='11 FORMULAS'!$E$4,'11 FORMULAS'!$F$4,IF(J37='11 FORMULAS'!$E$5,'11 FORMULAS'!$F$5,IF(J37='11 FORMULAS'!$E$6,'11 FORMULAS'!$F$6,"")))</f>
        <v>0.25</v>
      </c>
      <c r="L37" s="65" t="str">
        <f>+IF(OR(J37='11 FORMULAS'!$O$4,J37='11 FORMULAS'!$O$5),'11 FORMULAS'!$P$5,IF(J37='11 FORMULAS'!$O$6,'11 FORMULAS'!$P$6,""))</f>
        <v>Probabilidad</v>
      </c>
      <c r="M37" s="1" t="s">
        <v>95</v>
      </c>
      <c r="N37" s="65">
        <f>+IF(M37='11 FORMULAS'!$H$4,'11 FORMULAS'!$I$4,IF(M37='11 FORMULAS'!$H$5,'11 FORMULAS'!$I$5,""))</f>
        <v>0.15</v>
      </c>
      <c r="O37" s="4" t="s">
        <v>98</v>
      </c>
      <c r="P37" s="4" t="s">
        <v>100</v>
      </c>
      <c r="Q37" s="4" t="s">
        <v>103</v>
      </c>
      <c r="R37" s="334">
        <f t="shared" ref="R37" si="14">+IFERROR(K37+N37,"")</f>
        <v>0.4</v>
      </c>
      <c r="S37" s="334">
        <f>IF(L37='11 FORMULAS'!$P$5,S36-(S36*R37),S36)</f>
        <v>0.216</v>
      </c>
      <c r="T37" s="334">
        <f>IF(L37='11 FORMULAS'!$P$6,T36-(T36*R37),T36)</f>
        <v>0.8</v>
      </c>
      <c r="U37" s="433"/>
      <c r="V37" s="436"/>
      <c r="X37" s="329"/>
      <c r="Y37" s="330"/>
      <c r="Z37" s="330"/>
    </row>
    <row r="38" spans="1:26" ht="88.5" customHeight="1" x14ac:dyDescent="0.3">
      <c r="A38" s="439"/>
      <c r="B38" s="442"/>
      <c r="C38" s="445"/>
      <c r="D38" s="448"/>
      <c r="E38" s="69">
        <v>3</v>
      </c>
      <c r="F38" s="231" t="s">
        <v>376</v>
      </c>
      <c r="G38" s="231" t="s">
        <v>345</v>
      </c>
      <c r="H38" s="231"/>
      <c r="I38" s="319" t="str">
        <f t="shared" si="0"/>
        <v xml:space="preserve">Gestión Jurídica Realizar la actualización del manual de contratación de la Unidad de Salud  </v>
      </c>
      <c r="J38" s="1" t="s">
        <v>106</v>
      </c>
      <c r="K38" s="65">
        <f>+IF(J38='11 FORMULAS'!$E$4,'11 FORMULAS'!$F$4,IF(J38='11 FORMULAS'!$E$5,'11 FORMULAS'!$F$5,IF(J38='11 FORMULAS'!$E$6,'11 FORMULAS'!$F$6,"")))</f>
        <v>0.25</v>
      </c>
      <c r="L38" s="65" t="str">
        <f>+IF(OR(J38='11 FORMULAS'!$O$4,J38='11 FORMULAS'!$O$5),'11 FORMULAS'!$P$5,IF(J38='11 FORMULAS'!$O$6,'11 FORMULAS'!$P$6,""))</f>
        <v>Probabilidad</v>
      </c>
      <c r="M38" s="1" t="s">
        <v>95</v>
      </c>
      <c r="N38" s="65">
        <f>+IF(M38='11 FORMULAS'!$H$4,'11 FORMULAS'!$I$4,IF(M38='11 FORMULAS'!$H$5,'11 FORMULAS'!$I$5,""))</f>
        <v>0.15</v>
      </c>
      <c r="O38" s="4" t="s">
        <v>98</v>
      </c>
      <c r="P38" s="4" t="s">
        <v>100</v>
      </c>
      <c r="Q38" s="4" t="s">
        <v>103</v>
      </c>
      <c r="R38" s="334">
        <f>+IFERROR(K38+N38,"")</f>
        <v>0.4</v>
      </c>
      <c r="S38" s="334">
        <f>IF(L38='11 FORMULAS'!$P$5,S37-(S37*R38),S37)</f>
        <v>0.12959999999999999</v>
      </c>
      <c r="T38" s="334">
        <f>IF(L38='11 FORMULAS'!$P$6,T37-(T37*R38),T37)</f>
        <v>0.8</v>
      </c>
      <c r="U38" s="433"/>
      <c r="V38" s="436"/>
      <c r="X38" s="329"/>
      <c r="Y38" s="330"/>
      <c r="Z38" s="330"/>
    </row>
    <row r="39" spans="1:26" ht="29.4" customHeight="1" thickBot="1" x14ac:dyDescent="0.35">
      <c r="A39" s="440"/>
      <c r="B39" s="443"/>
      <c r="C39" s="446"/>
      <c r="D39" s="449"/>
      <c r="E39" s="70">
        <v>4</v>
      </c>
      <c r="F39" s="232"/>
      <c r="G39" s="232"/>
      <c r="H39" s="232"/>
      <c r="I39" s="320" t="str">
        <f t="shared" si="0"/>
        <v xml:space="preserve">  </v>
      </c>
      <c r="J39" s="7"/>
      <c r="K39" s="66" t="str">
        <f>+IF(J39='11 FORMULAS'!$E$4,'11 FORMULAS'!$F$4,IF(J39='11 FORMULAS'!$E$5,'11 FORMULAS'!$F$5,IF(J39='11 FORMULAS'!$E$6,'11 FORMULAS'!$F$6,"")))</f>
        <v/>
      </c>
      <c r="L39" s="66" t="str">
        <f>+IF(OR(J39='11 FORMULAS'!$O$4,J39='11 FORMULAS'!$O$5),'11 FORMULAS'!$P$5,IF(J39='11 FORMULAS'!$O$6,'11 FORMULAS'!$P$6,""))</f>
        <v/>
      </c>
      <c r="M39" s="7"/>
      <c r="N39" s="66" t="str">
        <f>+IF(M39='11 FORMULAS'!$H$4,'11 FORMULAS'!$I$4,IF(M39='11 FORMULAS'!$H$5,'11 FORMULAS'!$I$5,""))</f>
        <v/>
      </c>
      <c r="O39" s="8"/>
      <c r="P39" s="8"/>
      <c r="Q39" s="8"/>
      <c r="R39" s="335" t="str">
        <f t="shared" ref="R39" si="15">+IFERROR(K39+N39,"")</f>
        <v/>
      </c>
      <c r="S39" s="335">
        <f>IF(L39='11 FORMULAS'!$P$5,S38-(S38*R39),S38)</f>
        <v>0.12959999999999999</v>
      </c>
      <c r="T39" s="335">
        <f>IF(L39='11 FORMULAS'!$P$6,T38-(T38*R39),T38)</f>
        <v>0.8</v>
      </c>
      <c r="U39" s="434"/>
      <c r="V39" s="437"/>
    </row>
    <row r="40" spans="1:26" ht="74.25" customHeight="1" thickBot="1" x14ac:dyDescent="0.35">
      <c r="A40" s="438" t="str">
        <f>'2 CONTEXTO E IDENTIFICACIÓN'!A17</f>
        <v>R9</v>
      </c>
      <c r="B40" s="441" t="str">
        <f>+'2 CONTEXTO E IDENTIFICACIÓN'!E17</f>
        <v>Posibilidad de pérdida Económica y Reputacional por sanciones y multas debido a la no actualización de los procesos y procedimientos del área contable y su baja adherencia que deterioran los recursos de la E.S.E.</v>
      </c>
      <c r="C40" s="444">
        <f>+'3 PROBABIL E IMPACTO INHERENTE'!E17</f>
        <v>0.4</v>
      </c>
      <c r="D40" s="447">
        <f>+'3 PROBABIL E IMPACTO INHERENTE'!M17</f>
        <v>0.6</v>
      </c>
      <c r="E40" s="68">
        <v>1</v>
      </c>
      <c r="F40" s="71" t="s">
        <v>377</v>
      </c>
      <c r="G40" s="71" t="s">
        <v>346</v>
      </c>
      <c r="H40" s="71" t="s">
        <v>338</v>
      </c>
      <c r="I40" s="318" t="str">
        <f t="shared" ref="I40:I71" si="16">+CONCATENATE(F40," ",G40," ",H40)</f>
        <v>Revisoría Fiscal Socializar los informes de la revisoría fiscal de manera periódica semestral</v>
      </c>
      <c r="J40" s="5" t="s">
        <v>107</v>
      </c>
      <c r="K40" s="64">
        <f>+IF(J40='11 FORMULAS'!$E$4,'11 FORMULAS'!$F$4,IF(J40='11 FORMULAS'!$E$5,'11 FORMULAS'!$F$5,IF(J40='11 FORMULAS'!$E$6,'11 FORMULAS'!$F$6,"")))</f>
        <v>0.15</v>
      </c>
      <c r="L40" s="64" t="str">
        <f>+IF(OR(J40='11 FORMULAS'!$O$4,J40='11 FORMULAS'!$O$5),'11 FORMULAS'!$P$5,IF(J40='11 FORMULAS'!$O$6,'11 FORMULAS'!$P$6,""))</f>
        <v>Probabilidad</v>
      </c>
      <c r="M40" s="5" t="s">
        <v>95</v>
      </c>
      <c r="N40" s="64">
        <f>+IF(M40='11 FORMULAS'!$H$4,'11 FORMULAS'!$I$4,IF(M40='11 FORMULAS'!$H$5,'11 FORMULAS'!$I$5,""))</f>
        <v>0.15</v>
      </c>
      <c r="O40" s="6" t="s">
        <v>98</v>
      </c>
      <c r="P40" s="6" t="s">
        <v>100</v>
      </c>
      <c r="Q40" s="6" t="s">
        <v>103</v>
      </c>
      <c r="R40" s="333">
        <f>+IFERROR(K40+N40,"")</f>
        <v>0.3</v>
      </c>
      <c r="S40" s="333">
        <f>IF(L40='11 FORMULAS'!$P$5,C40-(C40*R40),C40)</f>
        <v>0.28000000000000003</v>
      </c>
      <c r="T40" s="333">
        <f>IF(L40='11 FORMULAS'!$P$6,D40-(D40*R40),D40)</f>
        <v>0.6</v>
      </c>
      <c r="U40" s="432">
        <f>+IF(S43="","",S43)</f>
        <v>0.16800000000000001</v>
      </c>
      <c r="V40" s="435">
        <f>+IF(T43="","",T43)</f>
        <v>0.6</v>
      </c>
      <c r="X40" s="329"/>
      <c r="Y40" s="330"/>
      <c r="Z40" s="330"/>
    </row>
    <row r="41" spans="1:26" ht="127.5" customHeight="1" x14ac:dyDescent="0.3">
      <c r="A41" s="439"/>
      <c r="B41" s="442"/>
      <c r="C41" s="445"/>
      <c r="D41" s="448"/>
      <c r="E41" s="69">
        <v>2</v>
      </c>
      <c r="F41" s="231" t="s">
        <v>374</v>
      </c>
      <c r="G41" s="71" t="s">
        <v>335</v>
      </c>
      <c r="H41" s="71" t="s">
        <v>336</v>
      </c>
      <c r="I41" s="319" t="str">
        <f t="shared" si="16"/>
        <v>Gestión Financiera Actualización y/o socialización de los procesos y procedimientos contables de acuerdo con la Normatividad vigente. cuando aplique</v>
      </c>
      <c r="J41" s="1" t="s">
        <v>106</v>
      </c>
      <c r="K41" s="65">
        <f>+IF(J41='11 FORMULAS'!$E$4,'11 FORMULAS'!$F$4,IF(J41='11 FORMULAS'!$E$5,'11 FORMULAS'!$F$5,IF(J41='11 FORMULAS'!$E$6,'11 FORMULAS'!$F$6,"")))</f>
        <v>0.25</v>
      </c>
      <c r="L41" s="65" t="str">
        <f>+IF(OR(J41='11 FORMULAS'!$O$4,J41='11 FORMULAS'!$O$5),'11 FORMULAS'!$P$5,IF(J41='11 FORMULAS'!$O$6,'11 FORMULAS'!$P$6,""))</f>
        <v>Probabilidad</v>
      </c>
      <c r="M41" s="1" t="s">
        <v>95</v>
      </c>
      <c r="N41" s="65">
        <f>+IF(M41='11 FORMULAS'!$H$4,'11 FORMULAS'!$I$4,IF(M41='11 FORMULAS'!$H$5,'11 FORMULAS'!$I$5,""))</f>
        <v>0.15</v>
      </c>
      <c r="O41" s="4" t="s">
        <v>98</v>
      </c>
      <c r="P41" s="4" t="s">
        <v>100</v>
      </c>
      <c r="Q41" s="4" t="s">
        <v>103</v>
      </c>
      <c r="R41" s="334">
        <f t="shared" ref="R41" si="17">+IFERROR(K41+N41,"")</f>
        <v>0.4</v>
      </c>
      <c r="S41" s="334">
        <f>IF(L41='11 FORMULAS'!$P$5,S40-(S40*R41),S40)</f>
        <v>0.16800000000000001</v>
      </c>
      <c r="T41" s="334">
        <f>IF(L41='11 FORMULAS'!$P$6,T40-(T40*R41),T40)</f>
        <v>0.6</v>
      </c>
      <c r="U41" s="433"/>
      <c r="V41" s="436"/>
      <c r="X41" s="329"/>
      <c r="Y41" s="330"/>
      <c r="Z41" s="330"/>
    </row>
    <row r="42" spans="1:26" ht="57" customHeight="1" x14ac:dyDescent="0.3">
      <c r="A42" s="439"/>
      <c r="B42" s="442"/>
      <c r="C42" s="445"/>
      <c r="D42" s="448"/>
      <c r="E42" s="69">
        <v>3</v>
      </c>
      <c r="F42" s="231"/>
      <c r="G42" s="231"/>
      <c r="H42" s="231"/>
      <c r="I42" s="319" t="str">
        <f t="shared" si="16"/>
        <v xml:space="preserve">  </v>
      </c>
      <c r="J42" s="1"/>
      <c r="K42" s="65" t="str">
        <f>+IF(J42='11 FORMULAS'!$E$4,'11 FORMULAS'!$F$4,IF(J42='11 FORMULAS'!$E$5,'11 FORMULAS'!$F$5,IF(J42='11 FORMULAS'!$E$6,'11 FORMULAS'!$F$6,"")))</f>
        <v/>
      </c>
      <c r="L42" s="65" t="str">
        <f>+IF(OR(J42='11 FORMULAS'!$O$4,J42='11 FORMULAS'!$O$5),'11 FORMULAS'!$P$5,IF(J42='11 FORMULAS'!$O$6,'11 FORMULAS'!$P$6,""))</f>
        <v/>
      </c>
      <c r="M42" s="1"/>
      <c r="N42" s="65" t="str">
        <f>+IF(M42='11 FORMULAS'!$H$4,'11 FORMULAS'!$I$4,IF(M42='11 FORMULAS'!$H$5,'11 FORMULAS'!$I$5,""))</f>
        <v/>
      </c>
      <c r="O42" s="4"/>
      <c r="P42" s="4"/>
      <c r="Q42" s="4"/>
      <c r="R42" s="334" t="str">
        <f>+IFERROR(K42+N42,"")</f>
        <v/>
      </c>
      <c r="S42" s="334">
        <f>IF(L42='11 FORMULAS'!$P$5,S41-(S41*R42),S41)</f>
        <v>0.16800000000000001</v>
      </c>
      <c r="T42" s="334">
        <f>IF(L42='11 FORMULAS'!$P$6,T41-(T41*R42),T41)</f>
        <v>0.6</v>
      </c>
      <c r="U42" s="433"/>
      <c r="V42" s="436"/>
      <c r="X42" s="329"/>
      <c r="Y42" s="330"/>
      <c r="Z42" s="330"/>
    </row>
    <row r="43" spans="1:26" ht="66.75" customHeight="1" thickBot="1" x14ac:dyDescent="0.35">
      <c r="A43" s="440"/>
      <c r="B43" s="443"/>
      <c r="C43" s="446"/>
      <c r="D43" s="449"/>
      <c r="E43" s="70">
        <v>4</v>
      </c>
      <c r="F43" s="232"/>
      <c r="G43" s="232"/>
      <c r="H43" s="232"/>
      <c r="I43" s="320" t="str">
        <f t="shared" si="16"/>
        <v xml:space="preserve">  </v>
      </c>
      <c r="J43" s="7"/>
      <c r="K43" s="66" t="str">
        <f>+IF(J43='11 FORMULAS'!$E$4,'11 FORMULAS'!$F$4,IF(J43='11 FORMULAS'!$E$5,'11 FORMULAS'!$F$5,IF(J43='11 FORMULAS'!$E$6,'11 FORMULAS'!$F$6,"")))</f>
        <v/>
      </c>
      <c r="L43" s="66" t="str">
        <f>+IF(OR(J43='11 FORMULAS'!$O$4,J43='11 FORMULAS'!$O$5),'11 FORMULAS'!$P$5,IF(J43='11 FORMULAS'!$O$6,'11 FORMULAS'!$P$6,""))</f>
        <v/>
      </c>
      <c r="M43" s="7"/>
      <c r="N43" s="66" t="str">
        <f>+IF(M43='11 FORMULAS'!$H$4,'11 FORMULAS'!$I$4,IF(M43='11 FORMULAS'!$H$5,'11 FORMULAS'!$I$5,""))</f>
        <v/>
      </c>
      <c r="O43" s="8"/>
      <c r="P43" s="8"/>
      <c r="Q43" s="8"/>
      <c r="R43" s="335" t="str">
        <f t="shared" ref="R43" si="18">+IFERROR(K43+N43,"")</f>
        <v/>
      </c>
      <c r="S43" s="335">
        <f>IF(L43='11 FORMULAS'!$P$5,S42-(S42*R43),S42)</f>
        <v>0.16800000000000001</v>
      </c>
      <c r="T43" s="335">
        <f>IF(L43='11 FORMULAS'!$P$6,T42-(T42*R43),T42)</f>
        <v>0.6</v>
      </c>
      <c r="U43" s="434"/>
      <c r="V43" s="437"/>
    </row>
    <row r="44" spans="1:26" ht="128.25" customHeight="1" x14ac:dyDescent="0.3">
      <c r="A44" s="438" t="str">
        <f>'2 CONTEXTO E IDENTIFICACIÓN'!A18</f>
        <v>R10</v>
      </c>
      <c r="B44" s="441" t="str">
        <f>+'2 CONTEXTO E IDENTIFICACIÓN'!E18</f>
        <v>Posibilidad de pérdida Económica por desequilibrios entre los costos de producción y venta de servicios debido a la ausencia de un sistema integral de costos que permita la prestación y venta de servicios de salud con equilibrio financiero</v>
      </c>
      <c r="C44" s="444">
        <f>+'3 PROBABIL E IMPACTO INHERENTE'!E18</f>
        <v>0.4</v>
      </c>
      <c r="D44" s="447">
        <f>+'3 PROBABIL E IMPACTO INHERENTE'!M18</f>
        <v>0.6</v>
      </c>
      <c r="E44" s="68">
        <v>1</v>
      </c>
      <c r="F44" s="71" t="s">
        <v>374</v>
      </c>
      <c r="G44" s="71" t="s">
        <v>347</v>
      </c>
      <c r="H44" s="71"/>
      <c r="I44" s="318" t="str">
        <f t="shared" si="16"/>
        <v xml:space="preserve">Gestión Financiera Realizar la parametrización del sistema contable y financiero de la ESE con un sistema de costos que permita la contratación a punto de equilibrio en la ESE </v>
      </c>
      <c r="J44" s="5" t="s">
        <v>106</v>
      </c>
      <c r="K44" s="64">
        <f>+IF(J44='11 FORMULAS'!$E$4,'11 FORMULAS'!$F$4,IF(J44='11 FORMULAS'!$E$5,'11 FORMULAS'!$F$5,IF(J44='11 FORMULAS'!$E$6,'11 FORMULAS'!$F$6,"")))</f>
        <v>0.25</v>
      </c>
      <c r="L44" s="64" t="str">
        <f>+IF(OR(J44='11 FORMULAS'!$O$4,J44='11 FORMULAS'!$O$5),'11 FORMULAS'!$P$5,IF(J44='11 FORMULAS'!$O$6,'11 FORMULAS'!$P$6,""))</f>
        <v>Probabilidad</v>
      </c>
      <c r="M44" s="5" t="s">
        <v>95</v>
      </c>
      <c r="N44" s="64">
        <f>+IF(M44='11 FORMULAS'!$H$4,'11 FORMULAS'!$I$4,IF(M44='11 FORMULAS'!$H$5,'11 FORMULAS'!$I$5,""))</f>
        <v>0.15</v>
      </c>
      <c r="O44" s="6" t="s">
        <v>98</v>
      </c>
      <c r="P44" s="6" t="s">
        <v>100</v>
      </c>
      <c r="Q44" s="6" t="s">
        <v>103</v>
      </c>
      <c r="R44" s="333">
        <f>+IFERROR(K44+N44,"")</f>
        <v>0.4</v>
      </c>
      <c r="S44" s="333">
        <f>IF(L44='11 FORMULAS'!$P$5,C44-(C44*R44),C44)</f>
        <v>0.24</v>
      </c>
      <c r="T44" s="333">
        <f>IF(L44='11 FORMULAS'!$P$6,D44-(D44*R44),D44)</f>
        <v>0.6</v>
      </c>
      <c r="U44" s="432">
        <f>+IF(S47="","",S47)</f>
        <v>0.24</v>
      </c>
      <c r="V44" s="435">
        <f>+IF(T47="","",T47)</f>
        <v>0.6</v>
      </c>
      <c r="X44" s="329"/>
      <c r="Y44" s="330"/>
      <c r="Z44" s="330"/>
    </row>
    <row r="45" spans="1:26" ht="57" customHeight="1" x14ac:dyDescent="0.3">
      <c r="A45" s="439"/>
      <c r="B45" s="442"/>
      <c r="C45" s="445"/>
      <c r="D45" s="448"/>
      <c r="E45" s="69">
        <v>2</v>
      </c>
      <c r="F45" s="231"/>
      <c r="G45" s="231"/>
      <c r="H45" s="231"/>
      <c r="I45" s="319" t="str">
        <f t="shared" si="16"/>
        <v xml:space="preserve">  </v>
      </c>
      <c r="J45" s="1"/>
      <c r="K45" s="65" t="str">
        <f>+IF(J45='11 FORMULAS'!$E$4,'11 FORMULAS'!$F$4,IF(J45='11 FORMULAS'!$E$5,'11 FORMULAS'!$F$5,IF(J45='11 FORMULAS'!$E$6,'11 FORMULAS'!$F$6,"")))</f>
        <v/>
      </c>
      <c r="L45" s="65" t="str">
        <f>+IF(OR(J45='11 FORMULAS'!$O$4,J45='11 FORMULAS'!$O$5),'11 FORMULAS'!$P$5,IF(J45='11 FORMULAS'!$O$6,'11 FORMULAS'!$P$6,""))</f>
        <v/>
      </c>
      <c r="M45" s="1"/>
      <c r="N45" s="65" t="str">
        <f>+IF(M45='11 FORMULAS'!$H$4,'11 FORMULAS'!$I$4,IF(M45='11 FORMULAS'!$H$5,'11 FORMULAS'!$I$5,""))</f>
        <v/>
      </c>
      <c r="O45" s="4"/>
      <c r="P45" s="4"/>
      <c r="Q45" s="4"/>
      <c r="R45" s="334" t="str">
        <f t="shared" ref="R45" si="19">+IFERROR(K45+N45,"")</f>
        <v/>
      </c>
      <c r="S45" s="334">
        <f>IF(L45='11 FORMULAS'!$P$5,S44-(S44*R45),S44)</f>
        <v>0.24</v>
      </c>
      <c r="T45" s="334">
        <f>IF(L45='11 FORMULAS'!$P$6,T44-(T44*R45),T44)</f>
        <v>0.6</v>
      </c>
      <c r="U45" s="433"/>
      <c r="V45" s="436"/>
      <c r="X45" s="329"/>
      <c r="Y45" s="330"/>
      <c r="Z45" s="330"/>
    </row>
    <row r="46" spans="1:26" ht="29.4" customHeight="1" x14ac:dyDescent="0.3">
      <c r="A46" s="439"/>
      <c r="B46" s="442"/>
      <c r="C46" s="445"/>
      <c r="D46" s="448"/>
      <c r="E46" s="69">
        <v>3</v>
      </c>
      <c r="F46" s="231"/>
      <c r="G46" s="231"/>
      <c r="H46" s="231"/>
      <c r="I46" s="319" t="str">
        <f t="shared" si="16"/>
        <v xml:space="preserve">  </v>
      </c>
      <c r="J46" s="1"/>
      <c r="K46" s="65" t="str">
        <f>+IF(J46='11 FORMULAS'!$E$4,'11 FORMULAS'!$F$4,IF(J46='11 FORMULAS'!$E$5,'11 FORMULAS'!$F$5,IF(J46='11 FORMULAS'!$E$6,'11 FORMULAS'!$F$6,"")))</f>
        <v/>
      </c>
      <c r="L46" s="65" t="str">
        <f>+IF(OR(J46='11 FORMULAS'!$O$4,J46='11 FORMULAS'!$O$5),'11 FORMULAS'!$P$5,IF(J46='11 FORMULAS'!$O$6,'11 FORMULAS'!$P$6,""))</f>
        <v/>
      </c>
      <c r="M46" s="1"/>
      <c r="N46" s="65" t="str">
        <f>+IF(M46='11 FORMULAS'!$H$4,'11 FORMULAS'!$I$4,IF(M46='11 FORMULAS'!$H$5,'11 FORMULAS'!$I$5,""))</f>
        <v/>
      </c>
      <c r="O46" s="4"/>
      <c r="P46" s="4"/>
      <c r="Q46" s="4"/>
      <c r="R46" s="334" t="str">
        <f>+IFERROR(K46+N46,"")</f>
        <v/>
      </c>
      <c r="S46" s="334">
        <f>IF(L46='11 FORMULAS'!$P$5,S45-(S45*R46),S45)</f>
        <v>0.24</v>
      </c>
      <c r="T46" s="334">
        <f>IF(L46='11 FORMULAS'!$P$6,T45-(T45*R46),T45)</f>
        <v>0.6</v>
      </c>
      <c r="U46" s="433"/>
      <c r="V46" s="436"/>
      <c r="X46" s="329"/>
      <c r="Y46" s="330"/>
      <c r="Z46" s="330"/>
    </row>
    <row r="47" spans="1:26" ht="29.4" customHeight="1" thickBot="1" x14ac:dyDescent="0.35">
      <c r="A47" s="440"/>
      <c r="B47" s="443"/>
      <c r="C47" s="446"/>
      <c r="D47" s="449"/>
      <c r="E47" s="70">
        <v>4</v>
      </c>
      <c r="F47" s="232"/>
      <c r="G47" s="232"/>
      <c r="H47" s="232"/>
      <c r="I47" s="320" t="str">
        <f t="shared" si="16"/>
        <v xml:space="preserve">  </v>
      </c>
      <c r="J47" s="7"/>
      <c r="K47" s="66" t="str">
        <f>+IF(J47='11 FORMULAS'!$E$4,'11 FORMULAS'!$F$4,IF(J47='11 FORMULAS'!$E$5,'11 FORMULAS'!$F$5,IF(J47='11 FORMULAS'!$E$6,'11 FORMULAS'!$F$6,"")))</f>
        <v/>
      </c>
      <c r="L47" s="66" t="str">
        <f>+IF(OR(J47='11 FORMULAS'!$O$4,J47='11 FORMULAS'!$O$5),'11 FORMULAS'!$P$5,IF(J47='11 FORMULAS'!$O$6,'11 FORMULAS'!$P$6,""))</f>
        <v/>
      </c>
      <c r="M47" s="7"/>
      <c r="N47" s="66" t="str">
        <f>+IF(M47='11 FORMULAS'!$H$4,'11 FORMULAS'!$I$4,IF(M47='11 FORMULAS'!$H$5,'11 FORMULAS'!$I$5,""))</f>
        <v/>
      </c>
      <c r="O47" s="8"/>
      <c r="P47" s="8"/>
      <c r="Q47" s="8"/>
      <c r="R47" s="335" t="str">
        <f t="shared" ref="R47" si="20">+IFERROR(K47+N47,"")</f>
        <v/>
      </c>
      <c r="S47" s="335">
        <f>IF(L47='11 FORMULAS'!$P$5,S46-(S46*R47),S46)</f>
        <v>0.24</v>
      </c>
      <c r="T47" s="335">
        <f>IF(L47='11 FORMULAS'!$P$6,T46-(T46*R47),T46)</f>
        <v>0.6</v>
      </c>
      <c r="U47" s="434"/>
      <c r="V47" s="437"/>
    </row>
    <row r="48" spans="1:26" ht="106.5" customHeight="1" x14ac:dyDescent="0.3">
      <c r="A48" s="438" t="str">
        <f>'2 CONTEXTO E IDENTIFICACIÓN'!A19</f>
        <v>R11</v>
      </c>
      <c r="B48" s="441" t="str">
        <f>+'2 CONTEXTO E IDENTIFICACIÓN'!E19</f>
        <v>Posibilidad de pérdida Económica por deterioro y fuga de los recursos financieros debido a la falta de seguimiento y continuidad a los procesos de conciliación y depuración de las cuentas por cobrar.</v>
      </c>
      <c r="C48" s="444">
        <f>+'3 PROBABIL E IMPACTO INHERENTE'!E19</f>
        <v>0.4</v>
      </c>
      <c r="D48" s="447">
        <f>+'3 PROBABIL E IMPACTO INHERENTE'!M19</f>
        <v>0.6</v>
      </c>
      <c r="E48" s="68">
        <v>1</v>
      </c>
      <c r="F48" s="71" t="s">
        <v>374</v>
      </c>
      <c r="G48" s="71" t="s">
        <v>348</v>
      </c>
      <c r="H48" s="71" t="s">
        <v>329</v>
      </c>
      <c r="I48" s="318" t="str">
        <f t="shared" si="16"/>
        <v>Gestión Financiera Asistir a las reuniones de conciliación de cartera y circular 030 que garanticen el recaudo de cartera de manera  trimestral</v>
      </c>
      <c r="J48" s="5" t="s">
        <v>108</v>
      </c>
      <c r="K48" s="64">
        <f>+IF(J48='11 FORMULAS'!$E$4,'11 FORMULAS'!$F$4,IF(J48='11 FORMULAS'!$E$5,'11 FORMULAS'!$F$5,IF(J48='11 FORMULAS'!$E$6,'11 FORMULAS'!$F$6,"")))</f>
        <v>0.1</v>
      </c>
      <c r="L48" s="64" t="str">
        <f>+IF(OR(J48='11 FORMULAS'!$O$4,J48='11 FORMULAS'!$O$5),'11 FORMULAS'!$P$5,IF(J48='11 FORMULAS'!$O$6,'11 FORMULAS'!$P$6,""))</f>
        <v>Impacto</v>
      </c>
      <c r="M48" s="5" t="s">
        <v>95</v>
      </c>
      <c r="N48" s="64">
        <f>+IF(M48='11 FORMULAS'!$H$4,'11 FORMULAS'!$I$4,IF(M48='11 FORMULAS'!$H$5,'11 FORMULAS'!$I$5,""))</f>
        <v>0.15</v>
      </c>
      <c r="O48" s="6" t="s">
        <v>98</v>
      </c>
      <c r="P48" s="6" t="s">
        <v>100</v>
      </c>
      <c r="Q48" s="6" t="s">
        <v>103</v>
      </c>
      <c r="R48" s="333">
        <f>+IFERROR(K48+N48,"")</f>
        <v>0.25</v>
      </c>
      <c r="S48" s="333">
        <f>IF(L48='11 FORMULAS'!$P$5,C48-(C48*R48),C48)</f>
        <v>0.4</v>
      </c>
      <c r="T48" s="333">
        <f>IF(L48='11 FORMULAS'!$P$6,D48-(D48*R48),D48)</f>
        <v>0.44999999999999996</v>
      </c>
      <c r="U48" s="432">
        <f>+IF(S51="","",S51)</f>
        <v>0.16799999999999998</v>
      </c>
      <c r="V48" s="435">
        <f>+IF(T51="","",T51)</f>
        <v>0.44999999999999996</v>
      </c>
      <c r="X48" s="329"/>
      <c r="Y48" s="330"/>
      <c r="Z48" s="330"/>
    </row>
    <row r="49" spans="1:26" ht="108" customHeight="1" x14ac:dyDescent="0.3">
      <c r="A49" s="439"/>
      <c r="B49" s="442"/>
      <c r="C49" s="445"/>
      <c r="D49" s="448"/>
      <c r="E49" s="69">
        <v>2</v>
      </c>
      <c r="F49" s="231" t="s">
        <v>374</v>
      </c>
      <c r="G49" s="231" t="s">
        <v>349</v>
      </c>
      <c r="H49" s="231" t="s">
        <v>322</v>
      </c>
      <c r="I49" s="319" t="str">
        <f t="shared" si="16"/>
        <v>Gestión Financiera Gestionar la conciliación de cuentas y pagos por cada ERP, identificando las cuentas por cobrar de la ESE de manera mensual</v>
      </c>
      <c r="J49" s="1" t="s">
        <v>106</v>
      </c>
      <c r="K49" s="65">
        <f>+IF(J49='11 FORMULAS'!$E$4,'11 FORMULAS'!$F$4,IF(J49='11 FORMULAS'!$E$5,'11 FORMULAS'!$F$5,IF(J49='11 FORMULAS'!$E$6,'11 FORMULAS'!$F$6,"")))</f>
        <v>0.25</v>
      </c>
      <c r="L49" s="65" t="str">
        <f>+IF(OR(J49='11 FORMULAS'!$O$4,J49='11 FORMULAS'!$O$5),'11 FORMULAS'!$P$5,IF(J49='11 FORMULAS'!$O$6,'11 FORMULAS'!$P$6,""))</f>
        <v>Probabilidad</v>
      </c>
      <c r="M49" s="1" t="s">
        <v>95</v>
      </c>
      <c r="N49" s="65">
        <f>+IF(M49='11 FORMULAS'!$H$4,'11 FORMULAS'!$I$4,IF(M49='11 FORMULAS'!$H$5,'11 FORMULAS'!$I$5,""))</f>
        <v>0.15</v>
      </c>
      <c r="O49" s="4" t="s">
        <v>98</v>
      </c>
      <c r="P49" s="4" t="s">
        <v>100</v>
      </c>
      <c r="Q49" s="4" t="s">
        <v>103</v>
      </c>
      <c r="R49" s="334">
        <f t="shared" ref="R49" si="21">+IFERROR(K49+N49,"")</f>
        <v>0.4</v>
      </c>
      <c r="S49" s="334">
        <f>IF(L49='11 FORMULAS'!$P$5,S48-(S48*R49),S48)</f>
        <v>0.24</v>
      </c>
      <c r="T49" s="334">
        <f>IF(L49='11 FORMULAS'!$P$6,T48-(T48*R49),T48)</f>
        <v>0.44999999999999996</v>
      </c>
      <c r="U49" s="433"/>
      <c r="V49" s="436"/>
      <c r="X49" s="329"/>
      <c r="Y49" s="330"/>
      <c r="Z49" s="330"/>
    </row>
    <row r="50" spans="1:26" ht="131.25" customHeight="1" x14ac:dyDescent="0.3">
      <c r="A50" s="439"/>
      <c r="B50" s="442"/>
      <c r="C50" s="445"/>
      <c r="D50" s="448"/>
      <c r="E50" s="69">
        <v>3</v>
      </c>
      <c r="F50" s="231" t="s">
        <v>374</v>
      </c>
      <c r="G50" s="231" t="s">
        <v>350</v>
      </c>
      <c r="H50" s="231" t="s">
        <v>322</v>
      </c>
      <c r="I50" s="319" t="str">
        <f t="shared" si="16"/>
        <v>Gestión Financiera Realizar auditoría de cuentas médicas y concurrente a los procesos asistenciales y de prestación de servicios en la ESE de manera mensual</v>
      </c>
      <c r="J50" s="1" t="s">
        <v>107</v>
      </c>
      <c r="K50" s="65">
        <f>+IF(J50='11 FORMULAS'!$E$4,'11 FORMULAS'!$F$4,IF(J50='11 FORMULAS'!$E$5,'11 FORMULAS'!$F$5,IF(J50='11 FORMULAS'!$E$6,'11 FORMULAS'!$F$6,"")))</f>
        <v>0.15</v>
      </c>
      <c r="L50" s="65" t="str">
        <f>+IF(OR(J50='11 FORMULAS'!$O$4,J50='11 FORMULAS'!$O$5),'11 FORMULAS'!$P$5,IF(J50='11 FORMULAS'!$O$6,'11 FORMULAS'!$P$6,""))</f>
        <v>Probabilidad</v>
      </c>
      <c r="M50" s="1" t="s">
        <v>95</v>
      </c>
      <c r="N50" s="65">
        <f>+IF(M50='11 FORMULAS'!$H$4,'11 FORMULAS'!$I$4,IF(M50='11 FORMULAS'!$H$5,'11 FORMULAS'!$I$5,""))</f>
        <v>0.15</v>
      </c>
      <c r="O50" s="4" t="s">
        <v>98</v>
      </c>
      <c r="P50" s="4" t="s">
        <v>100</v>
      </c>
      <c r="Q50" s="4" t="s">
        <v>103</v>
      </c>
      <c r="R50" s="334">
        <f>+IFERROR(K50+N50,"")</f>
        <v>0.3</v>
      </c>
      <c r="S50" s="334">
        <f>IF(L50='11 FORMULAS'!$P$5,S49-(S49*R50),S49)</f>
        <v>0.16799999999999998</v>
      </c>
      <c r="T50" s="334">
        <f>IF(L50='11 FORMULAS'!$P$6,T49-(T49*R50),T49)</f>
        <v>0.44999999999999996</v>
      </c>
      <c r="U50" s="433"/>
      <c r="V50" s="436"/>
      <c r="X50" s="329"/>
      <c r="Y50" s="330"/>
      <c r="Z50" s="330"/>
    </row>
    <row r="51" spans="1:26" ht="29.4" customHeight="1" thickBot="1" x14ac:dyDescent="0.35">
      <c r="A51" s="440"/>
      <c r="B51" s="443"/>
      <c r="C51" s="446"/>
      <c r="D51" s="449"/>
      <c r="E51" s="70">
        <v>4</v>
      </c>
      <c r="F51" s="232"/>
      <c r="G51" s="232"/>
      <c r="H51" s="232"/>
      <c r="I51" s="320" t="str">
        <f t="shared" si="16"/>
        <v xml:space="preserve">  </v>
      </c>
      <c r="J51" s="7"/>
      <c r="K51" s="66" t="str">
        <f>+IF(J51='11 FORMULAS'!$E$4,'11 FORMULAS'!$F$4,IF(J51='11 FORMULAS'!$E$5,'11 FORMULAS'!$F$5,IF(J51='11 FORMULAS'!$E$6,'11 FORMULAS'!$F$6,"")))</f>
        <v/>
      </c>
      <c r="L51" s="66" t="str">
        <f>+IF(OR(J51='11 FORMULAS'!$O$4,J51='11 FORMULAS'!$O$5),'11 FORMULAS'!$P$5,IF(J51='11 FORMULAS'!$O$6,'11 FORMULAS'!$P$6,""))</f>
        <v/>
      </c>
      <c r="M51" s="7"/>
      <c r="N51" s="66" t="str">
        <f>+IF(M51='11 FORMULAS'!$H$4,'11 FORMULAS'!$I$4,IF(M51='11 FORMULAS'!$H$5,'11 FORMULAS'!$I$5,""))</f>
        <v/>
      </c>
      <c r="O51" s="8"/>
      <c r="P51" s="8"/>
      <c r="Q51" s="8"/>
      <c r="R51" s="335" t="str">
        <f t="shared" ref="R51" si="22">+IFERROR(K51+N51,"")</f>
        <v/>
      </c>
      <c r="S51" s="335">
        <f>IF(L51='11 FORMULAS'!$P$5,S50-(S50*R51),S50)</f>
        <v>0.16799999999999998</v>
      </c>
      <c r="T51" s="335">
        <f>IF(L51='11 FORMULAS'!$P$6,T50-(T50*R51),T50)</f>
        <v>0.44999999999999996</v>
      </c>
      <c r="U51" s="434"/>
      <c r="V51" s="437"/>
    </row>
    <row r="52" spans="1:26" ht="82.5" customHeight="1" x14ac:dyDescent="0.3">
      <c r="A52" s="438" t="str">
        <f>'2 CONTEXTO E IDENTIFICACIÓN'!A20</f>
        <v>R12</v>
      </c>
      <c r="B52" s="441" t="str">
        <f>+'2 CONTEXTO E IDENTIFICACIÓN'!E20</f>
        <v>Posibilidad de pérdida Económica por reprocesos e inconsistencias en el proceso de facturación debdido a alta rotación de personal, fallas en los controles que garanticen la adherencia a los procesos para la facturación.</v>
      </c>
      <c r="C52" s="444">
        <f>+'3 PROBABIL E IMPACTO INHERENTE'!E20</f>
        <v>0.4</v>
      </c>
      <c r="D52" s="447">
        <f>+'3 PROBABIL E IMPACTO INHERENTE'!M20</f>
        <v>0.8</v>
      </c>
      <c r="E52" s="68">
        <v>1</v>
      </c>
      <c r="F52" s="71" t="s">
        <v>374</v>
      </c>
      <c r="G52" s="71" t="s">
        <v>351</v>
      </c>
      <c r="H52" s="71" t="s">
        <v>322</v>
      </c>
      <c r="I52" s="318" t="str">
        <f t="shared" si="16"/>
        <v>Gestión Financiera Socializar los informes de preauditoría y revisión a la facturación generada en la USI de manera mensual</v>
      </c>
      <c r="J52" s="5" t="s">
        <v>106</v>
      </c>
      <c r="K52" s="64">
        <f>+IF(J52='11 FORMULAS'!$E$4,'11 FORMULAS'!$F$4,IF(J52='11 FORMULAS'!$E$5,'11 FORMULAS'!$F$5,IF(J52='11 FORMULAS'!$E$6,'11 FORMULAS'!$F$6,"")))</f>
        <v>0.25</v>
      </c>
      <c r="L52" s="64" t="str">
        <f>+IF(OR(J52='11 FORMULAS'!$O$4,J52='11 FORMULAS'!$O$5),'11 FORMULAS'!$P$5,IF(J52='11 FORMULAS'!$O$6,'11 FORMULAS'!$P$6,""))</f>
        <v>Probabilidad</v>
      </c>
      <c r="M52" s="5" t="s">
        <v>95</v>
      </c>
      <c r="N52" s="64">
        <f>+IF(M52='11 FORMULAS'!$H$4,'11 FORMULAS'!$I$4,IF(M52='11 FORMULAS'!$H$5,'11 FORMULAS'!$I$5,""))</f>
        <v>0.15</v>
      </c>
      <c r="O52" s="6" t="s">
        <v>98</v>
      </c>
      <c r="P52" s="6" t="s">
        <v>100</v>
      </c>
      <c r="Q52" s="6" t="s">
        <v>103</v>
      </c>
      <c r="R52" s="333">
        <f>+IFERROR(K52+N52,"")</f>
        <v>0.4</v>
      </c>
      <c r="S52" s="333">
        <f>IF(L52='11 FORMULAS'!$P$5,C52-(C52*R52),C52)</f>
        <v>0.24</v>
      </c>
      <c r="T52" s="333">
        <f>IF(L52='11 FORMULAS'!$P$6,D52-(D52*R52),D52)</f>
        <v>0.8</v>
      </c>
      <c r="U52" s="432">
        <f>+IF(S55="","",S55)</f>
        <v>0.24</v>
      </c>
      <c r="V52" s="435">
        <f>+IF(T55="","",T55)</f>
        <v>0.8</v>
      </c>
      <c r="X52" s="329"/>
      <c r="Y52" s="330"/>
      <c r="Z52" s="330"/>
    </row>
    <row r="53" spans="1:26" ht="49.5" customHeight="1" x14ac:dyDescent="0.3">
      <c r="A53" s="439"/>
      <c r="B53" s="442"/>
      <c r="C53" s="445"/>
      <c r="D53" s="448"/>
      <c r="E53" s="69">
        <v>2</v>
      </c>
      <c r="F53" s="231"/>
      <c r="G53" s="231"/>
      <c r="H53" s="231"/>
      <c r="I53" s="319" t="str">
        <f t="shared" si="16"/>
        <v xml:space="preserve">  </v>
      </c>
      <c r="J53" s="1"/>
      <c r="K53" s="65" t="str">
        <f>+IF(J53='11 FORMULAS'!$E$4,'11 FORMULAS'!$F$4,IF(J53='11 FORMULAS'!$E$5,'11 FORMULAS'!$F$5,IF(J53='11 FORMULAS'!$E$6,'11 FORMULAS'!$F$6,"")))</f>
        <v/>
      </c>
      <c r="L53" s="65" t="str">
        <f>+IF(OR(J53='11 FORMULAS'!$O$4,J53='11 FORMULAS'!$O$5),'11 FORMULAS'!$P$5,IF(J53='11 FORMULAS'!$O$6,'11 FORMULAS'!$P$6,""))</f>
        <v/>
      </c>
      <c r="M53" s="1"/>
      <c r="N53" s="65" t="str">
        <f>+IF(M53='11 FORMULAS'!$H$4,'11 FORMULAS'!$I$4,IF(M53='11 FORMULAS'!$H$5,'11 FORMULAS'!$I$5,""))</f>
        <v/>
      </c>
      <c r="O53" s="4"/>
      <c r="P53" s="4"/>
      <c r="Q53" s="4"/>
      <c r="R53" s="334" t="str">
        <f t="shared" ref="R53" si="23">+IFERROR(K53+N53,"")</f>
        <v/>
      </c>
      <c r="S53" s="334">
        <f>IF(L53='11 FORMULAS'!$P$5,S52-(S52*R53),S52)</f>
        <v>0.24</v>
      </c>
      <c r="T53" s="334">
        <f>IF(L53='11 FORMULAS'!$P$6,T52-(T52*R53),T52)</f>
        <v>0.8</v>
      </c>
      <c r="U53" s="433"/>
      <c r="V53" s="436"/>
      <c r="X53" s="329"/>
      <c r="Y53" s="330"/>
      <c r="Z53" s="330"/>
    </row>
    <row r="54" spans="1:26" ht="29.4" customHeight="1" x14ac:dyDescent="0.3">
      <c r="A54" s="439"/>
      <c r="B54" s="442"/>
      <c r="C54" s="445"/>
      <c r="D54" s="448"/>
      <c r="E54" s="69">
        <v>3</v>
      </c>
      <c r="F54" s="231"/>
      <c r="G54" s="231"/>
      <c r="H54" s="231"/>
      <c r="I54" s="319" t="str">
        <f t="shared" si="16"/>
        <v xml:space="preserve">  </v>
      </c>
      <c r="J54" s="1"/>
      <c r="K54" s="65" t="str">
        <f>+IF(J54='11 FORMULAS'!$E$4,'11 FORMULAS'!$F$4,IF(J54='11 FORMULAS'!$E$5,'11 FORMULAS'!$F$5,IF(J54='11 FORMULAS'!$E$6,'11 FORMULAS'!$F$6,"")))</f>
        <v/>
      </c>
      <c r="L54" s="65" t="str">
        <f>+IF(OR(J54='11 FORMULAS'!$O$4,J54='11 FORMULAS'!$O$5),'11 FORMULAS'!$P$5,IF(J54='11 FORMULAS'!$O$6,'11 FORMULAS'!$P$6,""))</f>
        <v/>
      </c>
      <c r="M54" s="1"/>
      <c r="N54" s="65" t="str">
        <f>+IF(M54='11 FORMULAS'!$H$4,'11 FORMULAS'!$I$4,IF(M54='11 FORMULAS'!$H$5,'11 FORMULAS'!$I$5,""))</f>
        <v/>
      </c>
      <c r="O54" s="4"/>
      <c r="P54" s="4"/>
      <c r="Q54" s="4"/>
      <c r="R54" s="334" t="str">
        <f>+IFERROR(K54+N54,"")</f>
        <v/>
      </c>
      <c r="S54" s="334">
        <f>IF(L54='11 FORMULAS'!$P$5,S53-(S53*R54),S53)</f>
        <v>0.24</v>
      </c>
      <c r="T54" s="334">
        <f>IF(L54='11 FORMULAS'!$P$6,T53-(T53*R54),T53)</f>
        <v>0.8</v>
      </c>
      <c r="U54" s="433"/>
      <c r="V54" s="436"/>
      <c r="X54" s="329"/>
      <c r="Y54" s="330"/>
      <c r="Z54" s="330"/>
    </row>
    <row r="55" spans="1:26" ht="29.4" customHeight="1" thickBot="1" x14ac:dyDescent="0.35">
      <c r="A55" s="440"/>
      <c r="B55" s="443"/>
      <c r="C55" s="446"/>
      <c r="D55" s="449"/>
      <c r="E55" s="70">
        <v>4</v>
      </c>
      <c r="F55" s="232"/>
      <c r="G55" s="232"/>
      <c r="H55" s="232"/>
      <c r="I55" s="320" t="str">
        <f t="shared" si="16"/>
        <v xml:space="preserve">  </v>
      </c>
      <c r="J55" s="7"/>
      <c r="K55" s="66" t="str">
        <f>+IF(J55='11 FORMULAS'!$E$4,'11 FORMULAS'!$F$4,IF(J55='11 FORMULAS'!$E$5,'11 FORMULAS'!$F$5,IF(J55='11 FORMULAS'!$E$6,'11 FORMULAS'!$F$6,"")))</f>
        <v/>
      </c>
      <c r="L55" s="66" t="str">
        <f>+IF(OR(J55='11 FORMULAS'!$O$4,J55='11 FORMULAS'!$O$5),'11 FORMULAS'!$P$5,IF(J55='11 FORMULAS'!$O$6,'11 FORMULAS'!$P$6,""))</f>
        <v/>
      </c>
      <c r="M55" s="7"/>
      <c r="N55" s="66" t="str">
        <f>+IF(M55='11 FORMULAS'!$H$4,'11 FORMULAS'!$I$4,IF(M55='11 FORMULAS'!$H$5,'11 FORMULAS'!$I$5,""))</f>
        <v/>
      </c>
      <c r="O55" s="8"/>
      <c r="P55" s="8"/>
      <c r="Q55" s="8"/>
      <c r="R55" s="335" t="str">
        <f t="shared" ref="R55" si="24">+IFERROR(K55+N55,"")</f>
        <v/>
      </c>
      <c r="S55" s="335">
        <f>IF(L55='11 FORMULAS'!$P$5,S54-(S54*R55),S54)</f>
        <v>0.24</v>
      </c>
      <c r="T55" s="335">
        <f>IF(L55='11 FORMULAS'!$P$6,T54-(T54*R55),T54)</f>
        <v>0.8</v>
      </c>
      <c r="U55" s="434"/>
      <c r="V55" s="437"/>
    </row>
    <row r="56" spans="1:26" ht="78.75" customHeight="1" x14ac:dyDescent="0.3">
      <c r="A56" s="438" t="str">
        <f>'2 CONTEXTO E IDENTIFICACIÓN'!A21</f>
        <v>R13</v>
      </c>
      <c r="B56" s="441" t="str">
        <f>+'2 CONTEXTO E IDENTIFICACIÓN'!E21</f>
        <v>Posibilidad de pérdida Reputacional y Económica por multas y sanciones debido a la ausencia de controles y herramientas que mitiguen el fraude, lavado de activos y financiación del terrorismo.</v>
      </c>
      <c r="C56" s="444">
        <f>+'3 PROBABIL E IMPACTO INHERENTE'!E21</f>
        <v>0.4</v>
      </c>
      <c r="D56" s="447">
        <f>+'3 PROBABIL E IMPACTO INHERENTE'!M21</f>
        <v>0.8</v>
      </c>
      <c r="E56" s="68">
        <v>1</v>
      </c>
      <c r="F56" s="71" t="s">
        <v>376</v>
      </c>
      <c r="G56" s="71" t="s">
        <v>352</v>
      </c>
      <c r="H56" s="71" t="s">
        <v>353</v>
      </c>
      <c r="I56" s="318" t="str">
        <f t="shared" si="16"/>
        <v>Gestión Jurídica Implementar el Plan de acción de SARLAF de manera permanente</v>
      </c>
      <c r="J56" s="5" t="s">
        <v>106</v>
      </c>
      <c r="K56" s="64">
        <f>+IF(J56='11 FORMULAS'!$E$4,'11 FORMULAS'!$F$4,IF(J56='11 FORMULAS'!$E$5,'11 FORMULAS'!$F$5,IF(J56='11 FORMULAS'!$E$6,'11 FORMULAS'!$F$6,"")))</f>
        <v>0.25</v>
      </c>
      <c r="L56" s="64" t="str">
        <f>+IF(OR(J56='11 FORMULAS'!$O$4,J56='11 FORMULAS'!$O$5),'11 FORMULAS'!$P$5,IF(J56='11 FORMULAS'!$O$6,'11 FORMULAS'!$P$6,""))</f>
        <v>Probabilidad</v>
      </c>
      <c r="M56" s="5" t="s">
        <v>95</v>
      </c>
      <c r="N56" s="64">
        <f>+IF(M56='11 FORMULAS'!$H$4,'11 FORMULAS'!$I$4,IF(M56='11 FORMULAS'!$H$5,'11 FORMULAS'!$I$5,""))</f>
        <v>0.15</v>
      </c>
      <c r="O56" s="6" t="s">
        <v>98</v>
      </c>
      <c r="P56" s="6" t="s">
        <v>100</v>
      </c>
      <c r="Q56" s="6" t="s">
        <v>103</v>
      </c>
      <c r="R56" s="333">
        <f>+IFERROR(K56+N56,"")</f>
        <v>0.4</v>
      </c>
      <c r="S56" s="333">
        <f>IF(L56='11 FORMULAS'!$P$5,C56-(C56*R56),C56)</f>
        <v>0.24</v>
      </c>
      <c r="T56" s="333">
        <f>IF(L56='11 FORMULAS'!$P$6,D56-(D56*R56),D56)</f>
        <v>0.8</v>
      </c>
      <c r="U56" s="432">
        <f>+IF(S59="","",S59)</f>
        <v>0.24</v>
      </c>
      <c r="V56" s="435">
        <f>+IF(T59="","",T59)</f>
        <v>0.8</v>
      </c>
      <c r="X56" s="329"/>
      <c r="Y56" s="330"/>
      <c r="Z56" s="330"/>
    </row>
    <row r="57" spans="1:26" ht="51" customHeight="1" x14ac:dyDescent="0.3">
      <c r="A57" s="439"/>
      <c r="B57" s="442"/>
      <c r="C57" s="445"/>
      <c r="D57" s="448"/>
      <c r="E57" s="69">
        <v>2</v>
      </c>
      <c r="F57" s="231"/>
      <c r="G57" s="231"/>
      <c r="H57" s="231"/>
      <c r="I57" s="319" t="str">
        <f t="shared" si="16"/>
        <v xml:space="preserve">  </v>
      </c>
      <c r="J57" s="1"/>
      <c r="K57" s="65" t="str">
        <f>+IF(J57='11 FORMULAS'!$E$4,'11 FORMULAS'!$F$4,IF(J57='11 FORMULAS'!$E$5,'11 FORMULAS'!$F$5,IF(J57='11 FORMULAS'!$E$6,'11 FORMULAS'!$F$6,"")))</f>
        <v/>
      </c>
      <c r="L57" s="65" t="str">
        <f>+IF(OR(J57='11 FORMULAS'!$O$4,J57='11 FORMULAS'!$O$5),'11 FORMULAS'!$P$5,IF(J57='11 FORMULAS'!$O$6,'11 FORMULAS'!$P$6,""))</f>
        <v/>
      </c>
      <c r="M57" s="1"/>
      <c r="N57" s="65" t="str">
        <f>+IF(M57='11 FORMULAS'!$H$4,'11 FORMULAS'!$I$4,IF(M57='11 FORMULAS'!$H$5,'11 FORMULAS'!$I$5,""))</f>
        <v/>
      </c>
      <c r="O57" s="4"/>
      <c r="P57" s="4"/>
      <c r="Q57" s="4"/>
      <c r="R57" s="334" t="str">
        <f t="shared" ref="R57" si="25">+IFERROR(K57+N57,"")</f>
        <v/>
      </c>
      <c r="S57" s="334">
        <f>IF(L57='11 FORMULAS'!$P$5,S56-(S56*R57),S56)</f>
        <v>0.24</v>
      </c>
      <c r="T57" s="334">
        <f>IF(L57='11 FORMULAS'!$P$6,T56-(T56*R57),T56)</f>
        <v>0.8</v>
      </c>
      <c r="U57" s="433"/>
      <c r="V57" s="436"/>
      <c r="X57" s="329"/>
      <c r="Y57" s="330"/>
      <c r="Z57" s="330"/>
    </row>
    <row r="58" spans="1:26" ht="29.4" customHeight="1" x14ac:dyDescent="0.3">
      <c r="A58" s="439"/>
      <c r="B58" s="442"/>
      <c r="C58" s="445"/>
      <c r="D58" s="448"/>
      <c r="E58" s="69">
        <v>3</v>
      </c>
      <c r="F58" s="231"/>
      <c r="G58" s="231"/>
      <c r="H58" s="231"/>
      <c r="I58" s="319" t="str">
        <f t="shared" si="16"/>
        <v xml:space="preserve">  </v>
      </c>
      <c r="J58" s="1"/>
      <c r="K58" s="65" t="str">
        <f>+IF(J58='11 FORMULAS'!$E$4,'11 FORMULAS'!$F$4,IF(J58='11 FORMULAS'!$E$5,'11 FORMULAS'!$F$5,IF(J58='11 FORMULAS'!$E$6,'11 FORMULAS'!$F$6,"")))</f>
        <v/>
      </c>
      <c r="L58" s="65" t="str">
        <f>+IF(OR(J58='11 FORMULAS'!$O$4,J58='11 FORMULAS'!$O$5),'11 FORMULAS'!$P$5,IF(J58='11 FORMULAS'!$O$6,'11 FORMULAS'!$P$6,""))</f>
        <v/>
      </c>
      <c r="M58" s="1"/>
      <c r="N58" s="65" t="str">
        <f>+IF(M58='11 FORMULAS'!$H$4,'11 FORMULAS'!$I$4,IF(M58='11 FORMULAS'!$H$5,'11 FORMULAS'!$I$5,""))</f>
        <v/>
      </c>
      <c r="O58" s="4"/>
      <c r="P58" s="4"/>
      <c r="Q58" s="4"/>
      <c r="R58" s="334" t="str">
        <f>+IFERROR(K58+N58,"")</f>
        <v/>
      </c>
      <c r="S58" s="334">
        <f>IF(L58='11 FORMULAS'!$P$5,S57-(S57*R58),S57)</f>
        <v>0.24</v>
      </c>
      <c r="T58" s="334">
        <f>IF(L58='11 FORMULAS'!$P$6,T57-(T57*R58),T57)</f>
        <v>0.8</v>
      </c>
      <c r="U58" s="433"/>
      <c r="V58" s="436"/>
      <c r="X58" s="329"/>
      <c r="Y58" s="330"/>
      <c r="Z58" s="330"/>
    </row>
    <row r="59" spans="1:26" ht="29.4" customHeight="1" thickBot="1" x14ac:dyDescent="0.35">
      <c r="A59" s="440"/>
      <c r="B59" s="443"/>
      <c r="C59" s="446"/>
      <c r="D59" s="449"/>
      <c r="E59" s="70">
        <v>4</v>
      </c>
      <c r="F59" s="232"/>
      <c r="G59" s="232"/>
      <c r="H59" s="232"/>
      <c r="I59" s="320" t="str">
        <f t="shared" si="16"/>
        <v xml:space="preserve">  </v>
      </c>
      <c r="J59" s="7"/>
      <c r="K59" s="66" t="str">
        <f>+IF(J59='11 FORMULAS'!$E$4,'11 FORMULAS'!$F$4,IF(J59='11 FORMULAS'!$E$5,'11 FORMULAS'!$F$5,IF(J59='11 FORMULAS'!$E$6,'11 FORMULAS'!$F$6,"")))</f>
        <v/>
      </c>
      <c r="L59" s="66" t="str">
        <f>+IF(OR(J59='11 FORMULAS'!$O$4,J59='11 FORMULAS'!$O$5),'11 FORMULAS'!$P$5,IF(J59='11 FORMULAS'!$O$6,'11 FORMULAS'!$P$6,""))</f>
        <v/>
      </c>
      <c r="M59" s="7"/>
      <c r="N59" s="66" t="str">
        <f>+IF(M59='11 FORMULAS'!$H$4,'11 FORMULAS'!$I$4,IF(M59='11 FORMULAS'!$H$5,'11 FORMULAS'!$I$5,""))</f>
        <v/>
      </c>
      <c r="O59" s="8"/>
      <c r="P59" s="8"/>
      <c r="Q59" s="8"/>
      <c r="R59" s="335" t="str">
        <f t="shared" ref="R59" si="26">+IFERROR(K59+N59,"")</f>
        <v/>
      </c>
      <c r="S59" s="335">
        <f>IF(L59='11 FORMULAS'!$P$5,S58-(S58*R59),S58)</f>
        <v>0.24</v>
      </c>
      <c r="T59" s="335">
        <f>IF(L59='11 FORMULAS'!$P$6,T58-(T58*R59),T58)</f>
        <v>0.8</v>
      </c>
      <c r="U59" s="434"/>
      <c r="V59" s="437"/>
    </row>
    <row r="60" spans="1:26" ht="121.5" customHeight="1" x14ac:dyDescent="0.3">
      <c r="A60" s="438" t="str">
        <f>'2 CONTEXTO E IDENTIFICACIÓN'!A22</f>
        <v>R14</v>
      </c>
      <c r="B60" s="441" t="str">
        <f>+'2 CONTEXTO E IDENTIFICACIÓN'!E22</f>
        <v>Posibilidad de pérdida Económica y Reputacional descuentos económicos, agudización del estado de salud de los pacientes debido a incumplimiento en el seguimiento a controles y actividades de promoción de la salud y prevención de la enfermedad.</v>
      </c>
      <c r="C60" s="444">
        <f>+'3 PROBABIL E IMPACTO INHERENTE'!E22</f>
        <v>0.6</v>
      </c>
      <c r="D60" s="447">
        <f>+'3 PROBABIL E IMPACTO INHERENTE'!M22</f>
        <v>0.8</v>
      </c>
      <c r="E60" s="68">
        <v>1</v>
      </c>
      <c r="F60" s="71" t="s">
        <v>378</v>
      </c>
      <c r="G60" s="71" t="s">
        <v>354</v>
      </c>
      <c r="H60" s="71" t="s">
        <v>322</v>
      </c>
      <c r="I60" s="318" t="str">
        <f t="shared" si="16"/>
        <v>Gestión de servicios ambulatorios Diseñar y socializar informes sobre el cumplimiento de metas de producción de las EAPB en contrato con la ESE de manera mensual</v>
      </c>
      <c r="J60" s="5" t="s">
        <v>106</v>
      </c>
      <c r="K60" s="64">
        <f>+IF(J60='11 FORMULAS'!$E$4,'11 FORMULAS'!$F$4,IF(J60='11 FORMULAS'!$E$5,'11 FORMULAS'!$F$5,IF(J60='11 FORMULAS'!$E$6,'11 FORMULAS'!$F$6,"")))</f>
        <v>0.25</v>
      </c>
      <c r="L60" s="64" t="str">
        <f>+IF(OR(J60='11 FORMULAS'!$O$4,J60='11 FORMULAS'!$O$5),'11 FORMULAS'!$P$5,IF(J60='11 FORMULAS'!$O$6,'11 FORMULAS'!$P$6,""))</f>
        <v>Probabilidad</v>
      </c>
      <c r="M60" s="5" t="s">
        <v>95</v>
      </c>
      <c r="N60" s="64">
        <f>+IF(M60='11 FORMULAS'!$H$4,'11 FORMULAS'!$I$4,IF(M60='11 FORMULAS'!$H$5,'11 FORMULAS'!$I$5,""))</f>
        <v>0.15</v>
      </c>
      <c r="O60" s="6" t="s">
        <v>98</v>
      </c>
      <c r="P60" s="6" t="s">
        <v>100</v>
      </c>
      <c r="Q60" s="6" t="s">
        <v>103</v>
      </c>
      <c r="R60" s="333">
        <f>+IFERROR(K60+N60,"")</f>
        <v>0.4</v>
      </c>
      <c r="S60" s="333">
        <f>IF(L60='11 FORMULAS'!$P$5,C60-(C60*R60),C60)</f>
        <v>0.36</v>
      </c>
      <c r="T60" s="333">
        <f>IF(L60='11 FORMULAS'!$P$6,D60-(D60*R60),D60)</f>
        <v>0.8</v>
      </c>
      <c r="U60" s="432">
        <f>+IF(S63="","",S63)</f>
        <v>0.36</v>
      </c>
      <c r="V60" s="435">
        <f>+IF(T63="","",T63)</f>
        <v>0.8</v>
      </c>
      <c r="X60" s="329"/>
      <c r="Y60" s="330"/>
      <c r="Z60" s="330"/>
    </row>
    <row r="61" spans="1:26" ht="44.25" customHeight="1" x14ac:dyDescent="0.3">
      <c r="A61" s="439"/>
      <c r="B61" s="442"/>
      <c r="C61" s="445"/>
      <c r="D61" s="448"/>
      <c r="E61" s="69">
        <v>2</v>
      </c>
      <c r="F61" s="231"/>
      <c r="G61" s="231"/>
      <c r="H61" s="231"/>
      <c r="I61" s="319" t="str">
        <f t="shared" si="16"/>
        <v xml:space="preserve">  </v>
      </c>
      <c r="J61" s="1"/>
      <c r="K61" s="65" t="str">
        <f>+IF(J61='11 FORMULAS'!$E$4,'11 FORMULAS'!$F$4,IF(J61='11 FORMULAS'!$E$5,'11 FORMULAS'!$F$5,IF(J61='11 FORMULAS'!$E$6,'11 FORMULAS'!$F$6,"")))</f>
        <v/>
      </c>
      <c r="L61" s="65" t="str">
        <f>+IF(OR(J61='11 FORMULAS'!$O$4,J61='11 FORMULAS'!$O$5),'11 FORMULAS'!$P$5,IF(J61='11 FORMULAS'!$O$6,'11 FORMULAS'!$P$6,""))</f>
        <v/>
      </c>
      <c r="M61" s="1"/>
      <c r="N61" s="65" t="str">
        <f>+IF(M61='11 FORMULAS'!$H$4,'11 FORMULAS'!$I$4,IF(M61='11 FORMULAS'!$H$5,'11 FORMULAS'!$I$5,""))</f>
        <v/>
      </c>
      <c r="O61" s="4"/>
      <c r="P61" s="4"/>
      <c r="Q61" s="4"/>
      <c r="R61" s="334" t="str">
        <f t="shared" ref="R61" si="27">+IFERROR(K61+N61,"")</f>
        <v/>
      </c>
      <c r="S61" s="334">
        <f>IF(L61='11 FORMULAS'!$P$5,S60-(S60*R61),S60)</f>
        <v>0.36</v>
      </c>
      <c r="T61" s="334">
        <f>IF(L61='11 FORMULAS'!$P$6,T60-(T60*R61),T60)</f>
        <v>0.8</v>
      </c>
      <c r="U61" s="433"/>
      <c r="V61" s="436"/>
      <c r="X61" s="329"/>
      <c r="Y61" s="330"/>
      <c r="Z61" s="330"/>
    </row>
    <row r="62" spans="1:26" ht="39" customHeight="1" x14ac:dyDescent="0.3">
      <c r="A62" s="439"/>
      <c r="B62" s="442"/>
      <c r="C62" s="445"/>
      <c r="D62" s="448"/>
      <c r="E62" s="69">
        <v>3</v>
      </c>
      <c r="F62" s="231"/>
      <c r="G62" s="231"/>
      <c r="H62" s="231"/>
      <c r="I62" s="319" t="str">
        <f t="shared" si="16"/>
        <v xml:space="preserve">  </v>
      </c>
      <c r="J62" s="1"/>
      <c r="K62" s="65" t="str">
        <f>+IF(J62='11 FORMULAS'!$E$4,'11 FORMULAS'!$F$4,IF(J62='11 FORMULAS'!$E$5,'11 FORMULAS'!$F$5,IF(J62='11 FORMULAS'!$E$6,'11 FORMULAS'!$F$6,"")))</f>
        <v/>
      </c>
      <c r="L62" s="65" t="str">
        <f>+IF(OR(J62='11 FORMULAS'!$O$4,J62='11 FORMULAS'!$O$5),'11 FORMULAS'!$P$5,IF(J62='11 FORMULAS'!$O$6,'11 FORMULAS'!$P$6,""))</f>
        <v/>
      </c>
      <c r="M62" s="1"/>
      <c r="N62" s="65" t="str">
        <f>+IF(M62='11 FORMULAS'!$H$4,'11 FORMULAS'!$I$4,IF(M62='11 FORMULAS'!$H$5,'11 FORMULAS'!$I$5,""))</f>
        <v/>
      </c>
      <c r="O62" s="4"/>
      <c r="P62" s="4"/>
      <c r="Q62" s="4"/>
      <c r="R62" s="334" t="str">
        <f>+IFERROR(K62+N62,"")</f>
        <v/>
      </c>
      <c r="S62" s="334">
        <f>IF(L62='11 FORMULAS'!$P$5,S61-(S61*R62),S61)</f>
        <v>0.36</v>
      </c>
      <c r="T62" s="334">
        <f>IF(L62='11 FORMULAS'!$P$6,T61-(T61*R62),T61)</f>
        <v>0.8</v>
      </c>
      <c r="U62" s="433"/>
      <c r="V62" s="436"/>
      <c r="X62" s="329"/>
      <c r="Y62" s="330"/>
      <c r="Z62" s="330"/>
    </row>
    <row r="63" spans="1:26" ht="29.4" customHeight="1" thickBot="1" x14ac:dyDescent="0.35">
      <c r="A63" s="440"/>
      <c r="B63" s="443"/>
      <c r="C63" s="446"/>
      <c r="D63" s="449"/>
      <c r="E63" s="70">
        <v>4</v>
      </c>
      <c r="F63" s="232"/>
      <c r="G63" s="232"/>
      <c r="H63" s="232"/>
      <c r="I63" s="320" t="str">
        <f t="shared" si="16"/>
        <v xml:space="preserve">  </v>
      </c>
      <c r="J63" s="7"/>
      <c r="K63" s="66" t="str">
        <f>+IF(J63='11 FORMULAS'!$E$4,'11 FORMULAS'!$F$4,IF(J63='11 FORMULAS'!$E$5,'11 FORMULAS'!$F$5,IF(J63='11 FORMULAS'!$E$6,'11 FORMULAS'!$F$6,"")))</f>
        <v/>
      </c>
      <c r="L63" s="66" t="str">
        <f>+IF(OR(J63='11 FORMULAS'!$O$4,J63='11 FORMULAS'!$O$5),'11 FORMULAS'!$P$5,IF(J63='11 FORMULAS'!$O$6,'11 FORMULAS'!$P$6,""))</f>
        <v/>
      </c>
      <c r="M63" s="7"/>
      <c r="N63" s="66" t="str">
        <f>+IF(M63='11 FORMULAS'!$H$4,'11 FORMULAS'!$I$4,IF(M63='11 FORMULAS'!$H$5,'11 FORMULAS'!$I$5,""))</f>
        <v/>
      </c>
      <c r="O63" s="8"/>
      <c r="P63" s="8"/>
      <c r="Q63" s="8"/>
      <c r="R63" s="335" t="str">
        <f t="shared" ref="R63" si="28">+IFERROR(K63+N63,"")</f>
        <v/>
      </c>
      <c r="S63" s="335">
        <f>IF(L63='11 FORMULAS'!$P$5,S62-(S62*R63),S62)</f>
        <v>0.36</v>
      </c>
      <c r="T63" s="335">
        <f>IF(L63='11 FORMULAS'!$P$6,T62-(T62*R63),T62)</f>
        <v>0.8</v>
      </c>
      <c r="U63" s="434"/>
      <c r="V63" s="437"/>
    </row>
    <row r="64" spans="1:26" ht="102" customHeight="1" x14ac:dyDescent="0.3">
      <c r="A64" s="438" t="str">
        <f>'2 CONTEXTO E IDENTIFICACIÓN'!A23</f>
        <v>R15</v>
      </c>
      <c r="B64" s="441" t="str">
        <f>+'2 CONTEXTO E IDENTIFICACIÓN'!E23</f>
        <v>Posibilidad de pérdida Económica y Reputacional por bajas coberturas en la atención a las familias y comunidades debido a estrategias insuficientes para la captación, canalización y atención en la población.</v>
      </c>
      <c r="C64" s="444">
        <f>+'3 PROBABIL E IMPACTO INHERENTE'!E23</f>
        <v>0.6</v>
      </c>
      <c r="D64" s="447">
        <f>+'3 PROBABIL E IMPACTO INHERENTE'!M23</f>
        <v>0.8</v>
      </c>
      <c r="E64" s="68">
        <v>1</v>
      </c>
      <c r="F64" s="71" t="s">
        <v>379</v>
      </c>
      <c r="G64" s="71" t="s">
        <v>355</v>
      </c>
      <c r="H64" s="71" t="s">
        <v>356</v>
      </c>
      <c r="I64" s="318" t="str">
        <f t="shared" si="16"/>
        <v>Gestión en salud familiar y comunitaria Realizar seguimiento bimensual a la ejecución técnica y financiera del convenio MAITE bimensual</v>
      </c>
      <c r="J64" s="5" t="s">
        <v>106</v>
      </c>
      <c r="K64" s="64">
        <f>+IF(J64='11 FORMULAS'!$E$4,'11 FORMULAS'!$F$4,IF(J64='11 FORMULAS'!$E$5,'11 FORMULAS'!$F$5,IF(J64='11 FORMULAS'!$E$6,'11 FORMULAS'!$F$6,"")))</f>
        <v>0.25</v>
      </c>
      <c r="L64" s="64" t="str">
        <f>+IF(OR(J64='11 FORMULAS'!$O$4,J64='11 FORMULAS'!$O$5),'11 FORMULAS'!$P$5,IF(J64='11 FORMULAS'!$O$6,'11 FORMULAS'!$P$6,""))</f>
        <v>Probabilidad</v>
      </c>
      <c r="M64" s="5" t="s">
        <v>95</v>
      </c>
      <c r="N64" s="64">
        <f>+IF(M64='11 FORMULAS'!$H$4,'11 FORMULAS'!$I$4,IF(M64='11 FORMULAS'!$H$5,'11 FORMULAS'!$I$5,""))</f>
        <v>0.15</v>
      </c>
      <c r="O64" s="6" t="s">
        <v>98</v>
      </c>
      <c r="P64" s="6" t="s">
        <v>100</v>
      </c>
      <c r="Q64" s="6" t="s">
        <v>103</v>
      </c>
      <c r="R64" s="333">
        <f>+IFERROR(K64+N64,"")</f>
        <v>0.4</v>
      </c>
      <c r="S64" s="333">
        <f>IF(L64='11 FORMULAS'!$P$5,C64-(C64*R64),C64)</f>
        <v>0.36</v>
      </c>
      <c r="T64" s="333">
        <f>IF(L64='11 FORMULAS'!$P$6,D64-(D64*R64),D64)</f>
        <v>0.8</v>
      </c>
      <c r="U64" s="432">
        <f>+IF(S67="","",S67)</f>
        <v>0.36</v>
      </c>
      <c r="V64" s="435">
        <f>+IF(T67="","",T67)</f>
        <v>0.8</v>
      </c>
      <c r="X64" s="329"/>
      <c r="Y64" s="330"/>
      <c r="Z64" s="330"/>
    </row>
    <row r="65" spans="1:26" ht="29.4" customHeight="1" x14ac:dyDescent="0.3">
      <c r="A65" s="439"/>
      <c r="B65" s="442"/>
      <c r="C65" s="445"/>
      <c r="D65" s="448"/>
      <c r="E65" s="69">
        <v>2</v>
      </c>
      <c r="F65" s="231"/>
      <c r="G65" s="231"/>
      <c r="H65" s="231"/>
      <c r="I65" s="319" t="str">
        <f t="shared" si="16"/>
        <v xml:space="preserve">  </v>
      </c>
      <c r="J65" s="1"/>
      <c r="K65" s="65" t="str">
        <f>+IF(J65='11 FORMULAS'!$E$4,'11 FORMULAS'!$F$4,IF(J65='11 FORMULAS'!$E$5,'11 FORMULAS'!$F$5,IF(J65='11 FORMULAS'!$E$6,'11 FORMULAS'!$F$6,"")))</f>
        <v/>
      </c>
      <c r="L65" s="65" t="str">
        <f>+IF(OR(J65='11 FORMULAS'!$O$4,J65='11 FORMULAS'!$O$5),'11 FORMULAS'!$P$5,IF(J65='11 FORMULAS'!$O$6,'11 FORMULAS'!$P$6,""))</f>
        <v/>
      </c>
      <c r="M65" s="1"/>
      <c r="N65" s="65" t="str">
        <f>+IF(M65='11 FORMULAS'!$H$4,'11 FORMULAS'!$I$4,IF(M65='11 FORMULAS'!$H$5,'11 FORMULAS'!$I$5,""))</f>
        <v/>
      </c>
      <c r="O65" s="4"/>
      <c r="P65" s="4"/>
      <c r="Q65" s="4"/>
      <c r="R65" s="334" t="str">
        <f t="shared" ref="R65" si="29">+IFERROR(K65+N65,"")</f>
        <v/>
      </c>
      <c r="S65" s="334">
        <f>IF(L65='11 FORMULAS'!$P$5,S64-(S64*R65),S64)</f>
        <v>0.36</v>
      </c>
      <c r="T65" s="334">
        <f>IF(L65='11 FORMULAS'!$P$6,T64-(T64*R65),T64)</f>
        <v>0.8</v>
      </c>
      <c r="U65" s="433"/>
      <c r="V65" s="436"/>
      <c r="X65" s="329"/>
      <c r="Y65" s="330"/>
      <c r="Z65" s="330"/>
    </row>
    <row r="66" spans="1:26" ht="45" customHeight="1" x14ac:dyDescent="0.3">
      <c r="A66" s="439"/>
      <c r="B66" s="442"/>
      <c r="C66" s="445"/>
      <c r="D66" s="448"/>
      <c r="E66" s="69">
        <v>3</v>
      </c>
      <c r="F66" s="231"/>
      <c r="G66" s="231"/>
      <c r="H66" s="231"/>
      <c r="I66" s="319" t="str">
        <f t="shared" si="16"/>
        <v xml:space="preserve">  </v>
      </c>
      <c r="J66" s="1"/>
      <c r="K66" s="65" t="str">
        <f>+IF(J66='11 FORMULAS'!$E$4,'11 FORMULAS'!$F$4,IF(J66='11 FORMULAS'!$E$5,'11 FORMULAS'!$F$5,IF(J66='11 FORMULAS'!$E$6,'11 FORMULAS'!$F$6,"")))</f>
        <v/>
      </c>
      <c r="L66" s="65" t="str">
        <f>+IF(OR(J66='11 FORMULAS'!$O$4,J66='11 FORMULAS'!$O$5),'11 FORMULAS'!$P$5,IF(J66='11 FORMULAS'!$O$6,'11 FORMULAS'!$P$6,""))</f>
        <v/>
      </c>
      <c r="M66" s="1"/>
      <c r="N66" s="65" t="str">
        <f>+IF(M66='11 FORMULAS'!$H$4,'11 FORMULAS'!$I$4,IF(M66='11 FORMULAS'!$H$5,'11 FORMULAS'!$I$5,""))</f>
        <v/>
      </c>
      <c r="O66" s="4"/>
      <c r="P66" s="4"/>
      <c r="Q66" s="4"/>
      <c r="R66" s="334" t="str">
        <f>+IFERROR(K66+N66,"")</f>
        <v/>
      </c>
      <c r="S66" s="334">
        <f>IF(L66='11 FORMULAS'!$P$5,S65-(S65*R66),S65)</f>
        <v>0.36</v>
      </c>
      <c r="T66" s="334">
        <f>IF(L66='11 FORMULAS'!$P$6,T65-(T65*R66),T65)</f>
        <v>0.8</v>
      </c>
      <c r="U66" s="433"/>
      <c r="V66" s="436"/>
      <c r="X66" s="329"/>
      <c r="Y66" s="330"/>
      <c r="Z66" s="330"/>
    </row>
    <row r="67" spans="1:26" ht="29.4" customHeight="1" thickBot="1" x14ac:dyDescent="0.35">
      <c r="A67" s="440"/>
      <c r="B67" s="443"/>
      <c r="C67" s="446"/>
      <c r="D67" s="449"/>
      <c r="E67" s="70">
        <v>4</v>
      </c>
      <c r="F67" s="232"/>
      <c r="G67" s="232"/>
      <c r="H67" s="232"/>
      <c r="I67" s="320" t="str">
        <f t="shared" si="16"/>
        <v xml:space="preserve">  </v>
      </c>
      <c r="J67" s="7"/>
      <c r="K67" s="66" t="str">
        <f>+IF(J67='11 FORMULAS'!$E$4,'11 FORMULAS'!$F$4,IF(J67='11 FORMULAS'!$E$5,'11 FORMULAS'!$F$5,IF(J67='11 FORMULAS'!$E$6,'11 FORMULAS'!$F$6,"")))</f>
        <v/>
      </c>
      <c r="L67" s="66" t="str">
        <f>+IF(OR(J67='11 FORMULAS'!$O$4,J67='11 FORMULAS'!$O$5),'11 FORMULAS'!$P$5,IF(J67='11 FORMULAS'!$O$6,'11 FORMULAS'!$P$6,""))</f>
        <v/>
      </c>
      <c r="M67" s="7"/>
      <c r="N67" s="66" t="str">
        <f>+IF(M67='11 FORMULAS'!$H$4,'11 FORMULAS'!$I$4,IF(M67='11 FORMULAS'!$H$5,'11 FORMULAS'!$I$5,""))</f>
        <v/>
      </c>
      <c r="O67" s="8"/>
      <c r="P67" s="8"/>
      <c r="Q67" s="8"/>
      <c r="R67" s="335" t="str">
        <f t="shared" ref="R67" si="30">+IFERROR(K67+N67,"")</f>
        <v/>
      </c>
      <c r="S67" s="335">
        <f>IF(L67='11 FORMULAS'!$P$5,S66-(S66*R67),S66)</f>
        <v>0.36</v>
      </c>
      <c r="T67" s="335">
        <f>IF(L67='11 FORMULAS'!$P$6,T66-(T66*R67),T66)</f>
        <v>0.8</v>
      </c>
      <c r="U67" s="434"/>
      <c r="V67" s="437"/>
    </row>
    <row r="68" spans="1:26" ht="83.25" customHeight="1" x14ac:dyDescent="0.3">
      <c r="A68" s="438" t="str">
        <f>'2 CONTEXTO E IDENTIFICACIÓN'!A24</f>
        <v>R16</v>
      </c>
      <c r="B68" s="441" t="str">
        <f>+'2 CONTEXTO E IDENTIFICACIÓN'!E24</f>
        <v>Posibilidad de pérdida Reputacional y Económica por incumplimiento en los lineamientos para la contratación de bienes o servicios en la institución  debido a la debilidad en la instauración de mecanismos de verificación y control para la garantía del cumplimiento de los requisitos en la contratación.</v>
      </c>
      <c r="C68" s="444">
        <f>+'3 PROBABIL E IMPACTO INHERENTE'!E24</f>
        <v>0.6</v>
      </c>
      <c r="D68" s="447">
        <f>+'3 PROBABIL E IMPACTO INHERENTE'!M24</f>
        <v>0.8</v>
      </c>
      <c r="E68" s="68">
        <v>1</v>
      </c>
      <c r="F68" s="71" t="s">
        <v>376</v>
      </c>
      <c r="G68" s="231" t="s">
        <v>345</v>
      </c>
      <c r="H68" s="231"/>
      <c r="I68" s="318" t="str">
        <f t="shared" si="16"/>
        <v xml:space="preserve">Gestión Jurídica Realizar la actualización del manual de contratación de la Unidad de Salud  </v>
      </c>
      <c r="J68" s="5" t="s">
        <v>106</v>
      </c>
      <c r="K68" s="64">
        <f>+IF(J68='11 FORMULAS'!$E$4,'11 FORMULAS'!$F$4,IF(J68='11 FORMULAS'!$E$5,'11 FORMULAS'!$F$5,IF(J68='11 FORMULAS'!$E$6,'11 FORMULAS'!$F$6,"")))</f>
        <v>0.25</v>
      </c>
      <c r="L68" s="64" t="str">
        <f>+IF(OR(J68='11 FORMULAS'!$O$4,J68='11 FORMULAS'!$O$5),'11 FORMULAS'!$P$5,IF(J68='11 FORMULAS'!$O$6,'11 FORMULAS'!$P$6,""))</f>
        <v>Probabilidad</v>
      </c>
      <c r="M68" s="5" t="s">
        <v>95</v>
      </c>
      <c r="N68" s="64">
        <f>+IF(M68='11 FORMULAS'!$H$4,'11 FORMULAS'!$I$4,IF(M68='11 FORMULAS'!$H$5,'11 FORMULAS'!$I$5,""))</f>
        <v>0.15</v>
      </c>
      <c r="O68" s="6" t="s">
        <v>98</v>
      </c>
      <c r="P68" s="6" t="s">
        <v>100</v>
      </c>
      <c r="Q68" s="6" t="s">
        <v>103</v>
      </c>
      <c r="R68" s="333">
        <f>+IFERROR(K68+N68,"")</f>
        <v>0.4</v>
      </c>
      <c r="S68" s="333">
        <f>IF(L68='11 FORMULAS'!$P$5,C68-(C68*R68),C68)</f>
        <v>0.36</v>
      </c>
      <c r="T68" s="333">
        <f>IF(L68='11 FORMULAS'!$P$6,D68-(D68*R68),D68)</f>
        <v>0.8</v>
      </c>
      <c r="U68" s="432">
        <f>+IF(S71="","",S71)</f>
        <v>0.18</v>
      </c>
      <c r="V68" s="435">
        <f>+IF(T71="","",T71)</f>
        <v>0.8</v>
      </c>
      <c r="X68" s="329"/>
      <c r="Y68" s="330"/>
      <c r="Z68" s="330"/>
    </row>
    <row r="69" spans="1:26" ht="117.75" customHeight="1" x14ac:dyDescent="0.3">
      <c r="A69" s="439"/>
      <c r="B69" s="442"/>
      <c r="C69" s="445"/>
      <c r="D69" s="448"/>
      <c r="E69" s="69">
        <v>2</v>
      </c>
      <c r="F69" s="231" t="s">
        <v>376</v>
      </c>
      <c r="G69" s="231" t="s">
        <v>357</v>
      </c>
      <c r="H69" s="231"/>
      <c r="I69" s="319" t="str">
        <f t="shared" si="16"/>
        <v xml:space="preserve">Gestión Jurídica Diseñar y socializar la publicación completa y oportuna de los procesos de compra de bienes y/o servicios en la plataforma del SECOP. </v>
      </c>
      <c r="J69" s="1" t="s">
        <v>106</v>
      </c>
      <c r="K69" s="65">
        <f>+IF(J69='11 FORMULAS'!$E$4,'11 FORMULAS'!$F$4,IF(J69='11 FORMULAS'!$E$5,'11 FORMULAS'!$F$5,IF(J69='11 FORMULAS'!$E$6,'11 FORMULAS'!$F$6,"")))</f>
        <v>0.25</v>
      </c>
      <c r="L69" s="65" t="str">
        <f>+IF(OR(J69='11 FORMULAS'!$O$4,J69='11 FORMULAS'!$O$5),'11 FORMULAS'!$P$5,IF(J69='11 FORMULAS'!$O$6,'11 FORMULAS'!$P$6,""))</f>
        <v>Probabilidad</v>
      </c>
      <c r="M69" s="1" t="s">
        <v>94</v>
      </c>
      <c r="N69" s="65">
        <f>+IF(M69='11 FORMULAS'!$H$4,'11 FORMULAS'!$I$4,IF(M69='11 FORMULAS'!$H$5,'11 FORMULAS'!$I$5,""))</f>
        <v>0.25</v>
      </c>
      <c r="O69" s="4" t="s">
        <v>98</v>
      </c>
      <c r="P69" s="4" t="s">
        <v>100</v>
      </c>
      <c r="Q69" s="4" t="s">
        <v>103</v>
      </c>
      <c r="R69" s="334">
        <f t="shared" ref="R69" si="31">+IFERROR(K69+N69,"")</f>
        <v>0.5</v>
      </c>
      <c r="S69" s="334">
        <f>IF(L69='11 FORMULAS'!$P$5,S68-(S68*R69),S68)</f>
        <v>0.18</v>
      </c>
      <c r="T69" s="334">
        <f>IF(L69='11 FORMULAS'!$P$6,T68-(T68*R69),T68)</f>
        <v>0.8</v>
      </c>
      <c r="U69" s="433"/>
      <c r="V69" s="436"/>
      <c r="X69" s="329"/>
      <c r="Y69" s="330"/>
      <c r="Z69" s="330"/>
    </row>
    <row r="70" spans="1:26" ht="56.25" customHeight="1" x14ac:dyDescent="0.3">
      <c r="A70" s="439"/>
      <c r="B70" s="442"/>
      <c r="C70" s="445"/>
      <c r="D70" s="448"/>
      <c r="E70" s="69">
        <v>3</v>
      </c>
      <c r="F70" s="231"/>
      <c r="G70" s="231"/>
      <c r="H70" s="231"/>
      <c r="I70" s="319" t="str">
        <f t="shared" si="16"/>
        <v xml:space="preserve">  </v>
      </c>
      <c r="J70" s="1"/>
      <c r="K70" s="65" t="str">
        <f>+IF(J70='11 FORMULAS'!$E$4,'11 FORMULAS'!$F$4,IF(J70='11 FORMULAS'!$E$5,'11 FORMULAS'!$F$5,IF(J70='11 FORMULAS'!$E$6,'11 FORMULAS'!$F$6,"")))</f>
        <v/>
      </c>
      <c r="L70" s="65" t="str">
        <f>+IF(OR(J70='11 FORMULAS'!$O$4,J70='11 FORMULAS'!$O$5),'11 FORMULAS'!$P$5,IF(J70='11 FORMULAS'!$O$6,'11 FORMULAS'!$P$6,""))</f>
        <v/>
      </c>
      <c r="M70" s="1"/>
      <c r="N70" s="65" t="str">
        <f>+IF(M70='11 FORMULAS'!$H$4,'11 FORMULAS'!$I$4,IF(M70='11 FORMULAS'!$H$5,'11 FORMULAS'!$I$5,""))</f>
        <v/>
      </c>
      <c r="O70" s="4"/>
      <c r="P70" s="4"/>
      <c r="Q70" s="4"/>
      <c r="R70" s="334" t="str">
        <f>+IFERROR(K70+N70,"")</f>
        <v/>
      </c>
      <c r="S70" s="334">
        <f>IF(L70='11 FORMULAS'!$P$5,S69-(S69*R70),S69)</f>
        <v>0.18</v>
      </c>
      <c r="T70" s="334">
        <f>IF(L70='11 FORMULAS'!$P$6,T69-(T69*R70),T69)</f>
        <v>0.8</v>
      </c>
      <c r="U70" s="433"/>
      <c r="V70" s="436"/>
      <c r="X70" s="329"/>
      <c r="Y70" s="330"/>
      <c r="Z70" s="330"/>
    </row>
    <row r="71" spans="1:26" ht="34.5" customHeight="1" thickBot="1" x14ac:dyDescent="0.35">
      <c r="A71" s="440"/>
      <c r="B71" s="443"/>
      <c r="C71" s="446"/>
      <c r="D71" s="449"/>
      <c r="E71" s="70">
        <v>4</v>
      </c>
      <c r="F71" s="232"/>
      <c r="G71" s="232"/>
      <c r="H71" s="232"/>
      <c r="I71" s="320" t="str">
        <f t="shared" si="16"/>
        <v xml:space="preserve">  </v>
      </c>
      <c r="J71" s="7"/>
      <c r="K71" s="66" t="str">
        <f>+IF(J71='11 FORMULAS'!$E$4,'11 FORMULAS'!$F$4,IF(J71='11 FORMULAS'!$E$5,'11 FORMULAS'!$F$5,IF(J71='11 FORMULAS'!$E$6,'11 FORMULAS'!$F$6,"")))</f>
        <v/>
      </c>
      <c r="L71" s="66" t="str">
        <f>+IF(OR(J71='11 FORMULAS'!$O$4,J71='11 FORMULAS'!$O$5),'11 FORMULAS'!$P$5,IF(J71='11 FORMULAS'!$O$6,'11 FORMULAS'!$P$6,""))</f>
        <v/>
      </c>
      <c r="M71" s="7"/>
      <c r="N71" s="66" t="str">
        <f>+IF(M71='11 FORMULAS'!$H$4,'11 FORMULAS'!$I$4,IF(M71='11 FORMULAS'!$H$5,'11 FORMULAS'!$I$5,""))</f>
        <v/>
      </c>
      <c r="O71" s="8"/>
      <c r="P71" s="8"/>
      <c r="Q71" s="8"/>
      <c r="R71" s="335" t="str">
        <f t="shared" ref="R71" si="32">+IFERROR(K71+N71,"")</f>
        <v/>
      </c>
      <c r="S71" s="335">
        <f>IF(L71='11 FORMULAS'!$P$5,S70-(S70*R71),S70)</f>
        <v>0.18</v>
      </c>
      <c r="T71" s="335">
        <f>IF(L71='11 FORMULAS'!$P$6,T70-(T70*R71),T70)</f>
        <v>0.8</v>
      </c>
      <c r="U71" s="434"/>
      <c r="V71" s="437"/>
    </row>
    <row r="72" spans="1:26" ht="129.75" customHeight="1" thickBot="1" x14ac:dyDescent="0.35">
      <c r="A72" s="438" t="str">
        <f>'2 CONTEXTO E IDENTIFICACIÓN'!A25</f>
        <v>R17</v>
      </c>
      <c r="B72" s="441" t="str">
        <f>+'2 CONTEXTO E IDENTIFICACIÓN'!E25</f>
        <v>Posibilidad de pérdida Reputacional y Económica por fraudes y errores en el uso y registro de la información, perdidas económicas debido a baja adherencia a los protocolos de seguridad y manejo de las tecnologías de la informacion</v>
      </c>
      <c r="C72" s="444">
        <f>+'3 PROBABIL E IMPACTO INHERENTE'!E25</f>
        <v>0.6</v>
      </c>
      <c r="D72" s="447">
        <f>+'3 PROBABIL E IMPACTO INHERENTE'!M25</f>
        <v>0.8</v>
      </c>
      <c r="E72" s="68">
        <v>1</v>
      </c>
      <c r="F72" s="71" t="s">
        <v>380</v>
      </c>
      <c r="G72" s="71" t="s">
        <v>360</v>
      </c>
      <c r="H72" s="71" t="s">
        <v>361</v>
      </c>
      <c r="I72" s="318" t="str">
        <f t="shared" ref="I72:I87" si="33">+CONCATENATE(F72," ",G72," ",H72)</f>
        <v>Gestión de Sistema de Información y TICS Garantizar la capacitación e inudcción en el buen uso de los sistemas de información dirigido a todo el personal  de la ESE  mínimo una vez al año</v>
      </c>
      <c r="J72" s="5" t="s">
        <v>106</v>
      </c>
      <c r="K72" s="64">
        <f>+IF(J72='11 FORMULAS'!$E$4,'11 FORMULAS'!$F$4,IF(J72='11 FORMULAS'!$E$5,'11 FORMULAS'!$F$5,IF(J72='11 FORMULAS'!$E$6,'11 FORMULAS'!$F$6,"")))</f>
        <v>0.25</v>
      </c>
      <c r="L72" s="64" t="str">
        <f>+IF(OR(J72='11 FORMULAS'!$O$4,J72='11 FORMULAS'!$O$5),'11 FORMULAS'!$P$5,IF(J72='11 FORMULAS'!$O$6,'11 FORMULAS'!$P$6,""))</f>
        <v>Probabilidad</v>
      </c>
      <c r="M72" s="5" t="s">
        <v>95</v>
      </c>
      <c r="N72" s="64">
        <f>+IF(M72='11 FORMULAS'!$H$4,'11 FORMULAS'!$I$4,IF(M72='11 FORMULAS'!$H$5,'11 FORMULAS'!$I$5,""))</f>
        <v>0.15</v>
      </c>
      <c r="O72" s="6" t="s">
        <v>98</v>
      </c>
      <c r="P72" s="6" t="s">
        <v>100</v>
      </c>
      <c r="Q72" s="6" t="s">
        <v>103</v>
      </c>
      <c r="R72" s="333">
        <f>+IFERROR(K72+N72,"")</f>
        <v>0.4</v>
      </c>
      <c r="S72" s="333">
        <f>IF(L72='11 FORMULAS'!$P$5,C72-(C72*R72),C72)</f>
        <v>0.36</v>
      </c>
      <c r="T72" s="333">
        <f>IF(L72='11 FORMULAS'!$P$6,D72-(D72*R72),D72)</f>
        <v>0.8</v>
      </c>
      <c r="U72" s="432">
        <f>+IF(S75="","",S75)</f>
        <v>0.216</v>
      </c>
      <c r="V72" s="435">
        <f>+IF(T75="","",T75)</f>
        <v>0.8</v>
      </c>
      <c r="X72" s="329"/>
      <c r="Y72" s="330"/>
      <c r="Z72" s="330"/>
    </row>
    <row r="73" spans="1:26" ht="120" customHeight="1" x14ac:dyDescent="0.3">
      <c r="A73" s="439"/>
      <c r="B73" s="442"/>
      <c r="C73" s="445"/>
      <c r="D73" s="448"/>
      <c r="E73" s="69">
        <v>2</v>
      </c>
      <c r="F73" s="71" t="s">
        <v>380</v>
      </c>
      <c r="G73" s="231" t="s">
        <v>362</v>
      </c>
      <c r="H73" s="231" t="s">
        <v>338</v>
      </c>
      <c r="I73" s="319" t="str">
        <f t="shared" si="33"/>
        <v>Gestión de Sistema de Información y TICS Realizar informes de seguimiento al buen uso de las tecnologías y seguridad de la información de la ESE semestral</v>
      </c>
      <c r="J73" s="1" t="s">
        <v>106</v>
      </c>
      <c r="K73" s="65">
        <f>+IF(J73='11 FORMULAS'!$E$4,'11 FORMULAS'!$F$4,IF(J73='11 FORMULAS'!$E$5,'11 FORMULAS'!$F$5,IF(J73='11 FORMULAS'!$E$6,'11 FORMULAS'!$F$6,"")))</f>
        <v>0.25</v>
      </c>
      <c r="L73" s="65" t="str">
        <f>+IF(OR(J73='11 FORMULAS'!$O$4,J73='11 FORMULAS'!$O$5),'11 FORMULAS'!$P$5,IF(J73='11 FORMULAS'!$O$6,'11 FORMULAS'!$P$6,""))</f>
        <v>Probabilidad</v>
      </c>
      <c r="M73" s="1" t="s">
        <v>95</v>
      </c>
      <c r="N73" s="65">
        <f>+IF(M73='11 FORMULAS'!$H$4,'11 FORMULAS'!$I$4,IF(M73='11 FORMULAS'!$H$5,'11 FORMULAS'!$I$5,""))</f>
        <v>0.15</v>
      </c>
      <c r="O73" s="4" t="s">
        <v>98</v>
      </c>
      <c r="P73" s="4" t="s">
        <v>100</v>
      </c>
      <c r="Q73" s="4" t="s">
        <v>103</v>
      </c>
      <c r="R73" s="334">
        <f t="shared" ref="R73" si="34">+IFERROR(K73+N73,"")</f>
        <v>0.4</v>
      </c>
      <c r="S73" s="334">
        <f>IF(L73='11 FORMULAS'!$P$5,S72-(S72*R73),S72)</f>
        <v>0.216</v>
      </c>
      <c r="T73" s="334">
        <f>IF(L73='11 FORMULAS'!$P$6,T72-(T72*R73),T72)</f>
        <v>0.8</v>
      </c>
      <c r="U73" s="433"/>
      <c r="V73" s="436"/>
      <c r="X73" s="329"/>
      <c r="Y73" s="330"/>
      <c r="Z73" s="330"/>
    </row>
    <row r="74" spans="1:26" ht="45" customHeight="1" x14ac:dyDescent="0.3">
      <c r="A74" s="439"/>
      <c r="B74" s="442"/>
      <c r="C74" s="445"/>
      <c r="D74" s="448"/>
      <c r="E74" s="69">
        <v>3</v>
      </c>
      <c r="F74" s="231"/>
      <c r="G74" s="231"/>
      <c r="H74" s="231"/>
      <c r="I74" s="319" t="str">
        <f t="shared" si="33"/>
        <v xml:space="preserve">  </v>
      </c>
      <c r="J74" s="1"/>
      <c r="K74" s="65" t="str">
        <f>+IF(J74='11 FORMULAS'!$E$4,'11 FORMULAS'!$F$4,IF(J74='11 FORMULAS'!$E$5,'11 FORMULAS'!$F$5,IF(J74='11 FORMULAS'!$E$6,'11 FORMULAS'!$F$6,"")))</f>
        <v/>
      </c>
      <c r="L74" s="65" t="str">
        <f>+IF(OR(J74='11 FORMULAS'!$O$4,J74='11 FORMULAS'!$O$5),'11 FORMULAS'!$P$5,IF(J74='11 FORMULAS'!$O$6,'11 FORMULAS'!$P$6,""))</f>
        <v/>
      </c>
      <c r="M74" s="1"/>
      <c r="N74" s="65" t="str">
        <f>+IF(M74='11 FORMULAS'!$H$4,'11 FORMULAS'!$I$4,IF(M74='11 FORMULAS'!$H$5,'11 FORMULAS'!$I$5,""))</f>
        <v/>
      </c>
      <c r="O74" s="4"/>
      <c r="P74" s="4"/>
      <c r="Q74" s="4"/>
      <c r="R74" s="334" t="str">
        <f>+IFERROR(K74+N74,"")</f>
        <v/>
      </c>
      <c r="S74" s="334">
        <f>IF(L74='11 FORMULAS'!$P$5,S73-(S73*R74),S73)</f>
        <v>0.216</v>
      </c>
      <c r="T74" s="334">
        <f>IF(L74='11 FORMULAS'!$P$6,T73-(T73*R74),T73)</f>
        <v>0.8</v>
      </c>
      <c r="U74" s="433"/>
      <c r="V74" s="436"/>
      <c r="X74" s="329"/>
      <c r="Y74" s="330"/>
      <c r="Z74" s="330"/>
    </row>
    <row r="75" spans="1:26" ht="58.5" customHeight="1" thickBot="1" x14ac:dyDescent="0.35">
      <c r="A75" s="440"/>
      <c r="B75" s="443"/>
      <c r="C75" s="446"/>
      <c r="D75" s="449"/>
      <c r="E75" s="70">
        <v>4</v>
      </c>
      <c r="F75" s="232"/>
      <c r="G75" s="232"/>
      <c r="H75" s="232"/>
      <c r="I75" s="320" t="str">
        <f t="shared" si="33"/>
        <v xml:space="preserve">  </v>
      </c>
      <c r="J75" s="7"/>
      <c r="K75" s="66" t="str">
        <f>+IF(J75='11 FORMULAS'!$E$4,'11 FORMULAS'!$F$4,IF(J75='11 FORMULAS'!$E$5,'11 FORMULAS'!$F$5,IF(J75='11 FORMULAS'!$E$6,'11 FORMULAS'!$F$6,"")))</f>
        <v/>
      </c>
      <c r="L75" s="66" t="str">
        <f>+IF(OR(J75='11 FORMULAS'!$O$4,J75='11 FORMULAS'!$O$5),'11 FORMULAS'!$P$5,IF(J75='11 FORMULAS'!$O$6,'11 FORMULAS'!$P$6,""))</f>
        <v/>
      </c>
      <c r="M75" s="7"/>
      <c r="N75" s="66" t="str">
        <f>+IF(M75='11 FORMULAS'!$H$4,'11 FORMULAS'!$I$4,IF(M75='11 FORMULAS'!$H$5,'11 FORMULAS'!$I$5,""))</f>
        <v/>
      </c>
      <c r="O75" s="8"/>
      <c r="P75" s="8"/>
      <c r="Q75" s="8"/>
      <c r="R75" s="335" t="str">
        <f t="shared" ref="R75" si="35">+IFERROR(K75+N75,"")</f>
        <v/>
      </c>
      <c r="S75" s="335">
        <f>IF(L75='11 FORMULAS'!$P$5,S74-(S74*R75),S74)</f>
        <v>0.216</v>
      </c>
      <c r="T75" s="335">
        <f>IF(L75='11 FORMULAS'!$P$6,T74-(T74*R75),T74)</f>
        <v>0.8</v>
      </c>
      <c r="U75" s="434"/>
      <c r="V75" s="437"/>
    </row>
    <row r="76" spans="1:26" ht="90.75" customHeight="1" x14ac:dyDescent="0.3">
      <c r="A76" s="438" t="str">
        <f>'2 CONTEXTO E IDENTIFICACIÓN'!A26</f>
        <v>R18</v>
      </c>
      <c r="B76" s="441" t="str">
        <f>+'2 CONTEXTO E IDENTIFICACIÓN'!E26</f>
        <v>Posibilidad de pérdida Económica y Reputacional por sanciones y multas debido al incumplimiento de los procesos y procedimientos de la Ley de Archivo vigente en la normatividad.</v>
      </c>
      <c r="C76" s="444">
        <f>+'3 PROBABIL E IMPACTO INHERENTE'!E26</f>
        <v>0.6</v>
      </c>
      <c r="D76" s="447">
        <f>+'3 PROBABIL E IMPACTO INHERENTE'!M26</f>
        <v>0.6</v>
      </c>
      <c r="E76" s="68">
        <v>1</v>
      </c>
      <c r="F76" s="71" t="s">
        <v>381</v>
      </c>
      <c r="G76" s="71" t="s">
        <v>358</v>
      </c>
      <c r="H76" s="71" t="s">
        <v>338</v>
      </c>
      <c r="I76" s="318" t="str">
        <f t="shared" si="33"/>
        <v>Gestión Documental Realizar socialización de los procesos y procedimientos para la gestión documental de la ESE de manera semestral</v>
      </c>
      <c r="J76" s="5" t="s">
        <v>106</v>
      </c>
      <c r="K76" s="64">
        <f>+IF(J76='11 FORMULAS'!$E$4,'11 FORMULAS'!$F$4,IF(J76='11 FORMULAS'!$E$5,'11 FORMULAS'!$F$5,IF(J76='11 FORMULAS'!$E$6,'11 FORMULAS'!$F$6,"")))</f>
        <v>0.25</v>
      </c>
      <c r="L76" s="64" t="str">
        <f>+IF(OR(J76='11 FORMULAS'!$O$4,J76='11 FORMULAS'!$O$5),'11 FORMULAS'!$P$5,IF(J76='11 FORMULAS'!$O$6,'11 FORMULAS'!$P$6,""))</f>
        <v>Probabilidad</v>
      </c>
      <c r="M76" s="5" t="s">
        <v>95</v>
      </c>
      <c r="N76" s="64">
        <f>+IF(M76='11 FORMULAS'!$H$4,'11 FORMULAS'!$I$4,IF(M76='11 FORMULAS'!$H$5,'11 FORMULAS'!$I$5,""))</f>
        <v>0.15</v>
      </c>
      <c r="O76" s="6" t="s">
        <v>98</v>
      </c>
      <c r="P76" s="6" t="s">
        <v>100</v>
      </c>
      <c r="Q76" s="6" t="s">
        <v>103</v>
      </c>
      <c r="R76" s="333">
        <f>+IFERROR(K76+N76,"")</f>
        <v>0.4</v>
      </c>
      <c r="S76" s="333">
        <f>IF(L76='11 FORMULAS'!$P$5,C76-(C76*R76),C76)</f>
        <v>0.36</v>
      </c>
      <c r="T76" s="333">
        <f>IF(L76='11 FORMULAS'!$P$6,D76-(D76*R76),D76)</f>
        <v>0.6</v>
      </c>
      <c r="U76" s="432">
        <f>+IF(S79="","",S79)</f>
        <v>0.216</v>
      </c>
      <c r="V76" s="435">
        <f>+IF(T79="","",T79)</f>
        <v>0.6</v>
      </c>
      <c r="X76" s="329"/>
      <c r="Y76" s="330"/>
      <c r="Z76" s="330"/>
    </row>
    <row r="77" spans="1:26" ht="125.25" customHeight="1" x14ac:dyDescent="0.3">
      <c r="A77" s="439"/>
      <c r="B77" s="442"/>
      <c r="C77" s="445"/>
      <c r="D77" s="448"/>
      <c r="E77" s="69">
        <v>2</v>
      </c>
      <c r="F77" s="231" t="s">
        <v>381</v>
      </c>
      <c r="G77" s="231" t="s">
        <v>359</v>
      </c>
      <c r="H77" s="231" t="s">
        <v>338</v>
      </c>
      <c r="I77" s="319" t="str">
        <f t="shared" si="33"/>
        <v>Gestión Documental Generar un informe de medición a la adherencia de los procesos y procedimientos de la gestión documental de manera semestral</v>
      </c>
      <c r="J77" s="1" t="s">
        <v>106</v>
      </c>
      <c r="K77" s="65">
        <f>+IF(J77='11 FORMULAS'!$E$4,'11 FORMULAS'!$F$4,IF(J77='11 FORMULAS'!$E$5,'11 FORMULAS'!$F$5,IF(J77='11 FORMULAS'!$E$6,'11 FORMULAS'!$F$6,"")))</f>
        <v>0.25</v>
      </c>
      <c r="L77" s="65" t="str">
        <f>+IF(OR(J77='11 FORMULAS'!$O$4,J77='11 FORMULAS'!$O$5),'11 FORMULAS'!$P$5,IF(J77='11 FORMULAS'!$O$6,'11 FORMULAS'!$P$6,""))</f>
        <v>Probabilidad</v>
      </c>
      <c r="M77" s="1" t="s">
        <v>95</v>
      </c>
      <c r="N77" s="65">
        <f>+IF(M77='11 FORMULAS'!$H$4,'11 FORMULAS'!$I$4,IF(M77='11 FORMULAS'!$H$5,'11 FORMULAS'!$I$5,""))</f>
        <v>0.15</v>
      </c>
      <c r="O77" s="4" t="s">
        <v>98</v>
      </c>
      <c r="P77" s="4" t="s">
        <v>100</v>
      </c>
      <c r="Q77" s="4" t="s">
        <v>103</v>
      </c>
      <c r="R77" s="334">
        <f t="shared" ref="R77" si="36">+IFERROR(K77+N77,"")</f>
        <v>0.4</v>
      </c>
      <c r="S77" s="334">
        <f>IF(L77='11 FORMULAS'!$P$5,S76-(S76*R77),S76)</f>
        <v>0.216</v>
      </c>
      <c r="T77" s="334">
        <f>IF(L77='11 FORMULAS'!$P$6,T76-(T76*R77),T76)</f>
        <v>0.6</v>
      </c>
      <c r="U77" s="433"/>
      <c r="V77" s="436"/>
      <c r="X77" s="329"/>
      <c r="Y77" s="330"/>
      <c r="Z77" s="330"/>
    </row>
    <row r="78" spans="1:26" ht="29.4" customHeight="1" x14ac:dyDescent="0.3">
      <c r="A78" s="439"/>
      <c r="B78" s="442"/>
      <c r="C78" s="445"/>
      <c r="D78" s="448"/>
      <c r="E78" s="69">
        <v>3</v>
      </c>
      <c r="F78" s="231"/>
      <c r="G78" s="231"/>
      <c r="H78" s="231"/>
      <c r="I78" s="319" t="str">
        <f t="shared" si="33"/>
        <v xml:space="preserve">  </v>
      </c>
      <c r="J78" s="1"/>
      <c r="K78" s="65" t="str">
        <f>+IF(J78='11 FORMULAS'!$E$4,'11 FORMULAS'!$F$4,IF(J78='11 FORMULAS'!$E$5,'11 FORMULAS'!$F$5,IF(J78='11 FORMULAS'!$E$6,'11 FORMULAS'!$F$6,"")))</f>
        <v/>
      </c>
      <c r="L78" s="65" t="str">
        <f>+IF(OR(J78='11 FORMULAS'!$O$4,J78='11 FORMULAS'!$O$5),'11 FORMULAS'!$P$5,IF(J78='11 FORMULAS'!$O$6,'11 FORMULAS'!$P$6,""))</f>
        <v/>
      </c>
      <c r="M78" s="1"/>
      <c r="N78" s="65" t="str">
        <f>+IF(M78='11 FORMULAS'!$H$4,'11 FORMULAS'!$I$4,IF(M78='11 FORMULAS'!$H$5,'11 FORMULAS'!$I$5,""))</f>
        <v/>
      </c>
      <c r="O78" s="4"/>
      <c r="P78" s="4"/>
      <c r="Q78" s="4"/>
      <c r="R78" s="334" t="str">
        <f>+IFERROR(K78+N78,"")</f>
        <v/>
      </c>
      <c r="S78" s="334">
        <f>IF(L78='11 FORMULAS'!$P$5,S77-(S77*R78),S77)</f>
        <v>0.216</v>
      </c>
      <c r="T78" s="334">
        <f>IF(L78='11 FORMULAS'!$P$6,T77-(T77*R78),T77)</f>
        <v>0.6</v>
      </c>
      <c r="U78" s="433"/>
      <c r="V78" s="436"/>
      <c r="X78" s="329"/>
      <c r="Y78" s="330"/>
      <c r="Z78" s="330"/>
    </row>
    <row r="79" spans="1:26" ht="29.4" customHeight="1" thickBot="1" x14ac:dyDescent="0.35">
      <c r="A79" s="440"/>
      <c r="B79" s="443"/>
      <c r="C79" s="446"/>
      <c r="D79" s="449"/>
      <c r="E79" s="70">
        <v>4</v>
      </c>
      <c r="F79" s="232"/>
      <c r="G79" s="232"/>
      <c r="H79" s="232"/>
      <c r="I79" s="320" t="str">
        <f t="shared" si="33"/>
        <v xml:space="preserve">  </v>
      </c>
      <c r="J79" s="7"/>
      <c r="K79" s="66" t="str">
        <f>+IF(J79='11 FORMULAS'!$E$4,'11 FORMULAS'!$F$4,IF(J79='11 FORMULAS'!$E$5,'11 FORMULAS'!$F$5,IF(J79='11 FORMULAS'!$E$6,'11 FORMULAS'!$F$6,"")))</f>
        <v/>
      </c>
      <c r="L79" s="66" t="str">
        <f>+IF(OR(J79='11 FORMULAS'!$O$4,J79='11 FORMULAS'!$O$5),'11 FORMULAS'!$P$5,IF(J79='11 FORMULAS'!$O$6,'11 FORMULAS'!$P$6,""))</f>
        <v/>
      </c>
      <c r="M79" s="7"/>
      <c r="N79" s="66" t="str">
        <f>+IF(M79='11 FORMULAS'!$H$4,'11 FORMULAS'!$I$4,IF(M79='11 FORMULAS'!$H$5,'11 FORMULAS'!$I$5,""))</f>
        <v/>
      </c>
      <c r="O79" s="8"/>
      <c r="P79" s="8"/>
      <c r="Q79" s="8"/>
      <c r="R79" s="335" t="str">
        <f t="shared" ref="R79" si="37">+IFERROR(K79+N79,"")</f>
        <v/>
      </c>
      <c r="S79" s="335">
        <f>IF(L79='11 FORMULAS'!$P$5,S78-(S78*R79),S78)</f>
        <v>0.216</v>
      </c>
      <c r="T79" s="335">
        <f>IF(L79='11 FORMULAS'!$P$6,T78-(T78*R79),T78)</f>
        <v>0.6</v>
      </c>
      <c r="U79" s="434"/>
      <c r="V79" s="437"/>
    </row>
    <row r="80" spans="1:26" ht="131.25" customHeight="1" thickBot="1" x14ac:dyDescent="0.35">
      <c r="A80" s="438" t="str">
        <f>'2 CONTEXTO E IDENTIFICACIÓN'!A27</f>
        <v>R19</v>
      </c>
      <c r="B80" s="441" t="str">
        <f>+'2 CONTEXTO E IDENTIFICACIÓN'!E27</f>
        <v>Posibilidad de pérdida Económica y Reputacional por deterioro y perdida de los recursos físicos debido a falta de control en la ejecución de los planes y cronogramas de mantenimientos preventivos y correctivos.</v>
      </c>
      <c r="C80" s="444">
        <f>+'3 PROBABIL E IMPACTO INHERENTE'!E27</f>
        <v>0.4</v>
      </c>
      <c r="D80" s="447">
        <f>+'3 PROBABIL E IMPACTO INHERENTE'!M27</f>
        <v>0.6</v>
      </c>
      <c r="E80" s="68">
        <v>1</v>
      </c>
      <c r="F80" s="71" t="s">
        <v>382</v>
      </c>
      <c r="G80" s="71" t="s">
        <v>363</v>
      </c>
      <c r="H80" s="71"/>
      <c r="I80" s="318" t="str">
        <f t="shared" si="33"/>
        <v xml:space="preserve">Gestión de Recursos físicos Realizar seguimiento a la asignación y ejecución del rubro presupuestal para el mantenimiento de infraestructura y equipos fijos de la ESE. </v>
      </c>
      <c r="J80" s="5" t="s">
        <v>106</v>
      </c>
      <c r="K80" s="64">
        <f>+IF(J80='11 FORMULAS'!$E$4,'11 FORMULAS'!$F$4,IF(J80='11 FORMULAS'!$E$5,'11 FORMULAS'!$F$5,IF(J80='11 FORMULAS'!$E$6,'11 FORMULAS'!$F$6,"")))</f>
        <v>0.25</v>
      </c>
      <c r="L80" s="64" t="str">
        <f>+IF(OR(J80='11 FORMULAS'!$O$4,J80='11 FORMULAS'!$O$5),'11 FORMULAS'!$P$5,IF(J80='11 FORMULAS'!$O$6,'11 FORMULAS'!$P$6,""))</f>
        <v>Probabilidad</v>
      </c>
      <c r="M80" s="5" t="s">
        <v>95</v>
      </c>
      <c r="N80" s="64">
        <f>+IF(M80='11 FORMULAS'!$H$4,'11 FORMULAS'!$I$4,IF(M80='11 FORMULAS'!$H$5,'11 FORMULAS'!$I$5,""))</f>
        <v>0.15</v>
      </c>
      <c r="O80" s="6" t="s">
        <v>98</v>
      </c>
      <c r="P80" s="6" t="s">
        <v>100</v>
      </c>
      <c r="Q80" s="6" t="s">
        <v>103</v>
      </c>
      <c r="R80" s="333">
        <f>+IFERROR(K80+N80,"")</f>
        <v>0.4</v>
      </c>
      <c r="S80" s="333">
        <f>IF(L80='11 FORMULAS'!$P$5,C80-(C80*R80),C80)</f>
        <v>0.24</v>
      </c>
      <c r="T80" s="333">
        <f>IF(L80='11 FORMULAS'!$P$6,D80-(D80*R80),D80)</f>
        <v>0.6</v>
      </c>
      <c r="U80" s="432">
        <f>+IF(S83="","",S83)</f>
        <v>0.14399999999999999</v>
      </c>
      <c r="V80" s="435">
        <f>+IF(T83="","",T83)</f>
        <v>0.6</v>
      </c>
      <c r="X80" s="329"/>
      <c r="Y80" s="330"/>
      <c r="Z80" s="330"/>
    </row>
    <row r="81" spans="1:26" ht="156.75" customHeight="1" x14ac:dyDescent="0.3">
      <c r="A81" s="439"/>
      <c r="B81" s="442"/>
      <c r="C81" s="445"/>
      <c r="D81" s="448"/>
      <c r="E81" s="69">
        <v>2</v>
      </c>
      <c r="F81" s="71" t="s">
        <v>382</v>
      </c>
      <c r="G81" s="231" t="s">
        <v>364</v>
      </c>
      <c r="H81" s="231"/>
      <c r="I81" s="319" t="str">
        <f t="shared" si="33"/>
        <v xml:space="preserve">Gestión de Recursos físicos Realizar informes trimestrales de la programación y ejecución de los mantenimientos correctivos y preventivos de la infraestructura y equipos fijos de la ESE. </v>
      </c>
      <c r="J81" s="1" t="s">
        <v>106</v>
      </c>
      <c r="K81" s="65">
        <f>+IF(J81='11 FORMULAS'!$E$4,'11 FORMULAS'!$F$4,IF(J81='11 FORMULAS'!$E$5,'11 FORMULAS'!$F$5,IF(J81='11 FORMULAS'!$E$6,'11 FORMULAS'!$F$6,"")))</f>
        <v>0.25</v>
      </c>
      <c r="L81" s="65" t="str">
        <f>+IF(OR(J81='11 FORMULAS'!$O$4,J81='11 FORMULAS'!$O$5),'11 FORMULAS'!$P$5,IF(J81='11 FORMULAS'!$O$6,'11 FORMULAS'!$P$6,""))</f>
        <v>Probabilidad</v>
      </c>
      <c r="M81" s="1" t="s">
        <v>95</v>
      </c>
      <c r="N81" s="65">
        <f>+IF(M81='11 FORMULAS'!$H$4,'11 FORMULAS'!$I$4,IF(M81='11 FORMULAS'!$H$5,'11 FORMULAS'!$I$5,""))</f>
        <v>0.15</v>
      </c>
      <c r="O81" s="4" t="s">
        <v>98</v>
      </c>
      <c r="P81" s="4" t="s">
        <v>100</v>
      </c>
      <c r="Q81" s="4" t="s">
        <v>103</v>
      </c>
      <c r="R81" s="334">
        <f t="shared" ref="R81" si="38">+IFERROR(K81+N81,"")</f>
        <v>0.4</v>
      </c>
      <c r="S81" s="334">
        <f>IF(L81='11 FORMULAS'!$P$5,S80-(S80*R81),S80)</f>
        <v>0.14399999999999999</v>
      </c>
      <c r="T81" s="334">
        <f>IF(L81='11 FORMULAS'!$P$6,T80-(T80*R81),T80)</f>
        <v>0.6</v>
      </c>
      <c r="U81" s="433"/>
      <c r="V81" s="436"/>
      <c r="X81" s="329"/>
      <c r="Y81" s="330"/>
      <c r="Z81" s="330"/>
    </row>
    <row r="82" spans="1:26" ht="29.4" customHeight="1" x14ac:dyDescent="0.3">
      <c r="A82" s="439"/>
      <c r="B82" s="442"/>
      <c r="C82" s="445"/>
      <c r="D82" s="448"/>
      <c r="E82" s="69">
        <v>3</v>
      </c>
      <c r="F82" s="231"/>
      <c r="G82" s="231"/>
      <c r="H82" s="231"/>
      <c r="I82" s="319" t="str">
        <f t="shared" si="33"/>
        <v xml:space="preserve">  </v>
      </c>
      <c r="J82" s="1"/>
      <c r="K82" s="65" t="str">
        <f>+IF(J82='11 FORMULAS'!$E$4,'11 FORMULAS'!$F$4,IF(J82='11 FORMULAS'!$E$5,'11 FORMULAS'!$F$5,IF(J82='11 FORMULAS'!$E$6,'11 FORMULAS'!$F$6,"")))</f>
        <v/>
      </c>
      <c r="L82" s="65" t="str">
        <f>+IF(OR(J82='11 FORMULAS'!$O$4,J82='11 FORMULAS'!$O$5),'11 FORMULAS'!$P$5,IF(J82='11 FORMULAS'!$O$6,'11 FORMULAS'!$P$6,""))</f>
        <v/>
      </c>
      <c r="M82" s="1"/>
      <c r="N82" s="65" t="str">
        <f>+IF(M82='11 FORMULAS'!$H$4,'11 FORMULAS'!$I$4,IF(M82='11 FORMULAS'!$H$5,'11 FORMULAS'!$I$5,""))</f>
        <v/>
      </c>
      <c r="O82" s="4"/>
      <c r="P82" s="4"/>
      <c r="Q82" s="4"/>
      <c r="R82" s="334" t="str">
        <f>+IFERROR(K82+N82,"")</f>
        <v/>
      </c>
      <c r="S82" s="334">
        <f>IF(L82='11 FORMULAS'!$P$5,S81-(S81*R82),S81)</f>
        <v>0.14399999999999999</v>
      </c>
      <c r="T82" s="334">
        <f>IF(L82='11 FORMULAS'!$P$6,T81-(T81*R82),T81)</f>
        <v>0.6</v>
      </c>
      <c r="U82" s="433"/>
      <c r="V82" s="436"/>
      <c r="X82" s="329"/>
      <c r="Y82" s="330"/>
      <c r="Z82" s="330"/>
    </row>
    <row r="83" spans="1:26" ht="29.4" customHeight="1" thickBot="1" x14ac:dyDescent="0.35">
      <c r="A83" s="440"/>
      <c r="B83" s="443"/>
      <c r="C83" s="446"/>
      <c r="D83" s="449"/>
      <c r="E83" s="70">
        <v>4</v>
      </c>
      <c r="F83" s="232"/>
      <c r="G83" s="232"/>
      <c r="H83" s="232"/>
      <c r="I83" s="320" t="str">
        <f t="shared" si="33"/>
        <v xml:space="preserve">  </v>
      </c>
      <c r="J83" s="7"/>
      <c r="K83" s="66" t="str">
        <f>+IF(J83='11 FORMULAS'!$E$4,'11 FORMULAS'!$F$4,IF(J83='11 FORMULAS'!$E$5,'11 FORMULAS'!$F$5,IF(J83='11 FORMULAS'!$E$6,'11 FORMULAS'!$F$6,"")))</f>
        <v/>
      </c>
      <c r="L83" s="66" t="str">
        <f>+IF(OR(J83='11 FORMULAS'!$O$4,J83='11 FORMULAS'!$O$5),'11 FORMULAS'!$P$5,IF(J83='11 FORMULAS'!$O$6,'11 FORMULAS'!$P$6,""))</f>
        <v/>
      </c>
      <c r="M83" s="7"/>
      <c r="N83" s="66" t="str">
        <f>+IF(M83='11 FORMULAS'!$H$4,'11 FORMULAS'!$I$4,IF(M83='11 FORMULAS'!$H$5,'11 FORMULAS'!$I$5,""))</f>
        <v/>
      </c>
      <c r="O83" s="8"/>
      <c r="P83" s="8"/>
      <c r="Q83" s="8"/>
      <c r="R83" s="335" t="str">
        <f t="shared" ref="R83" si="39">+IFERROR(K83+N83,"")</f>
        <v/>
      </c>
      <c r="S83" s="335">
        <f>IF(L83='11 FORMULAS'!$P$5,S82-(S82*R83),S82)</f>
        <v>0.14399999999999999</v>
      </c>
      <c r="T83" s="335">
        <f>IF(L83='11 FORMULAS'!$P$6,T82-(T82*R83),T82)</f>
        <v>0.6</v>
      </c>
      <c r="U83" s="434"/>
      <c r="V83" s="437"/>
    </row>
    <row r="84" spans="1:26" ht="93.75" customHeight="1" thickBot="1" x14ac:dyDescent="0.35">
      <c r="A84" s="438" t="str">
        <f>'2 CONTEXTO E IDENTIFICACIÓN'!A28</f>
        <v>R20</v>
      </c>
      <c r="B84" s="441" t="str">
        <f>+'2 CONTEXTO E IDENTIFICACIÓN'!E28</f>
        <v>Posibilidad de pérdida Reputacional y Económica por aumento de demandas laborales y mal clima laboral debido a incumplimiento en la normatividad de contratación laboral y ausencia de incentivos y bienestar del talento humano</v>
      </c>
      <c r="C84" s="444">
        <f>+'3 PROBABIL E IMPACTO INHERENTE'!E28</f>
        <v>0.6</v>
      </c>
      <c r="D84" s="447">
        <f>+'3 PROBABIL E IMPACTO INHERENTE'!M28</f>
        <v>0.8</v>
      </c>
      <c r="E84" s="68">
        <v>1</v>
      </c>
      <c r="F84" s="71" t="s">
        <v>383</v>
      </c>
      <c r="G84" s="71" t="s">
        <v>365</v>
      </c>
      <c r="H84" s="71" t="s">
        <v>338</v>
      </c>
      <c r="I84" s="318" t="str">
        <f t="shared" si="33"/>
        <v>Gestión de Talento Humano Realizar seguimiento a la implementación del plan de bienestar laboral de los funcionarios semestral</v>
      </c>
      <c r="J84" s="5" t="s">
        <v>106</v>
      </c>
      <c r="K84" s="64">
        <f>+IF(J84='11 FORMULAS'!$E$4,'11 FORMULAS'!$F$4,IF(J84='11 FORMULAS'!$E$5,'11 FORMULAS'!$F$5,IF(J84='11 FORMULAS'!$E$6,'11 FORMULAS'!$F$6,"")))</f>
        <v>0.25</v>
      </c>
      <c r="L84" s="64" t="str">
        <f>+IF(OR(J84='11 FORMULAS'!$O$4,J84='11 FORMULAS'!$O$5),'11 FORMULAS'!$P$5,IF(J84='11 FORMULAS'!$O$6,'11 FORMULAS'!$P$6,""))</f>
        <v>Probabilidad</v>
      </c>
      <c r="M84" s="5" t="s">
        <v>95</v>
      </c>
      <c r="N84" s="64">
        <f>+IF(M84='11 FORMULAS'!$H$4,'11 FORMULAS'!$I$4,IF(M84='11 FORMULAS'!$H$5,'11 FORMULAS'!$I$5,""))</f>
        <v>0.15</v>
      </c>
      <c r="O84" s="6" t="s">
        <v>98</v>
      </c>
      <c r="P84" s="6" t="s">
        <v>100</v>
      </c>
      <c r="Q84" s="6" t="s">
        <v>103</v>
      </c>
      <c r="R84" s="333">
        <f>+IFERROR(K84+N84,"")</f>
        <v>0.4</v>
      </c>
      <c r="S84" s="333">
        <f>IF(L84='11 FORMULAS'!$P$5,C84-(C84*R84),C84)</f>
        <v>0.36</v>
      </c>
      <c r="T84" s="333">
        <f>IF(L84='11 FORMULAS'!$P$6,D84-(D84*R84),D84)</f>
        <v>0.8</v>
      </c>
      <c r="U84" s="432">
        <f>+IF(S87="","",S87)</f>
        <v>0.12959999999999999</v>
      </c>
      <c r="V84" s="435">
        <f>+IF(T87="","",T87)</f>
        <v>0.8</v>
      </c>
      <c r="X84" s="329"/>
      <c r="Y84" s="330"/>
      <c r="Z84" s="330"/>
    </row>
    <row r="85" spans="1:26" ht="75" customHeight="1" thickBot="1" x14ac:dyDescent="0.35">
      <c r="A85" s="439"/>
      <c r="B85" s="442"/>
      <c r="C85" s="445"/>
      <c r="D85" s="448"/>
      <c r="E85" s="69">
        <v>2</v>
      </c>
      <c r="F85" s="71" t="s">
        <v>383</v>
      </c>
      <c r="G85" s="231" t="s">
        <v>366</v>
      </c>
      <c r="H85" s="231" t="s">
        <v>368</v>
      </c>
      <c r="I85" s="319" t="str">
        <f t="shared" si="33"/>
        <v>Gestión de Talento Humano Reaqlizar análisis de clima laboral de un área de la ESE una vez al año</v>
      </c>
      <c r="J85" s="1" t="s">
        <v>106</v>
      </c>
      <c r="K85" s="65">
        <f>+IF(J85='11 FORMULAS'!$E$4,'11 FORMULAS'!$F$4,IF(J85='11 FORMULAS'!$E$5,'11 FORMULAS'!$F$5,IF(J85='11 FORMULAS'!$E$6,'11 FORMULAS'!$F$6,"")))</f>
        <v>0.25</v>
      </c>
      <c r="L85" s="65" t="str">
        <f>+IF(OR(J85='11 FORMULAS'!$O$4,J85='11 FORMULAS'!$O$5),'11 FORMULAS'!$P$5,IF(J85='11 FORMULAS'!$O$6,'11 FORMULAS'!$P$6,""))</f>
        <v>Probabilidad</v>
      </c>
      <c r="M85" s="1" t="s">
        <v>95</v>
      </c>
      <c r="N85" s="65">
        <f>+IF(M85='11 FORMULAS'!$H$4,'11 FORMULAS'!$I$4,IF(M85='11 FORMULAS'!$H$5,'11 FORMULAS'!$I$5,""))</f>
        <v>0.15</v>
      </c>
      <c r="O85" s="4" t="s">
        <v>98</v>
      </c>
      <c r="P85" s="4" t="s">
        <v>100</v>
      </c>
      <c r="Q85" s="4" t="s">
        <v>103</v>
      </c>
      <c r="R85" s="334">
        <f t="shared" ref="R85" si="40">+IFERROR(K85+N85,"")</f>
        <v>0.4</v>
      </c>
      <c r="S85" s="334">
        <f>IF(L85='11 FORMULAS'!$P$5,S84-(S84*R85),S84)</f>
        <v>0.216</v>
      </c>
      <c r="T85" s="334">
        <f>IF(L85='11 FORMULAS'!$P$6,T84-(T84*R85),T84)</f>
        <v>0.8</v>
      </c>
      <c r="U85" s="433"/>
      <c r="V85" s="436"/>
      <c r="X85" s="329"/>
      <c r="Y85" s="330"/>
      <c r="Z85" s="330"/>
    </row>
    <row r="86" spans="1:26" ht="120.75" customHeight="1" x14ac:dyDescent="0.3">
      <c r="A86" s="439"/>
      <c r="B86" s="442"/>
      <c r="C86" s="445"/>
      <c r="D86" s="448"/>
      <c r="E86" s="69">
        <v>3</v>
      </c>
      <c r="F86" s="71" t="s">
        <v>383</v>
      </c>
      <c r="G86" s="231" t="s">
        <v>367</v>
      </c>
      <c r="H86" s="231" t="s">
        <v>368</v>
      </c>
      <c r="I86" s="319" t="str">
        <f t="shared" si="33"/>
        <v>Gestión de Talento Humano Determinar el Plan de acción para evitar incumplimientos en la aplicación de la Normatividad laboral de la ESE. una vez al año</v>
      </c>
      <c r="J86" s="1" t="s">
        <v>106</v>
      </c>
      <c r="K86" s="65">
        <f>+IF(J86='11 FORMULAS'!$E$4,'11 FORMULAS'!$F$4,IF(J86='11 FORMULAS'!$E$5,'11 FORMULAS'!$F$5,IF(J86='11 FORMULAS'!$E$6,'11 FORMULAS'!$F$6,"")))</f>
        <v>0.25</v>
      </c>
      <c r="L86" s="65" t="str">
        <f>+IF(OR(J86='11 FORMULAS'!$O$4,J86='11 FORMULAS'!$O$5),'11 FORMULAS'!$P$5,IF(J86='11 FORMULAS'!$O$6,'11 FORMULAS'!$P$6,""))</f>
        <v>Probabilidad</v>
      </c>
      <c r="M86" s="1" t="s">
        <v>95</v>
      </c>
      <c r="N86" s="65">
        <f>+IF(M86='11 FORMULAS'!$H$4,'11 FORMULAS'!$I$4,IF(M86='11 FORMULAS'!$H$5,'11 FORMULAS'!$I$5,""))</f>
        <v>0.15</v>
      </c>
      <c r="O86" s="4" t="s">
        <v>98</v>
      </c>
      <c r="P86" s="4" t="s">
        <v>100</v>
      </c>
      <c r="Q86" s="4" t="s">
        <v>103</v>
      </c>
      <c r="R86" s="334">
        <f>+IFERROR(K86+N86,"")</f>
        <v>0.4</v>
      </c>
      <c r="S86" s="334">
        <f>IF(L86='11 FORMULAS'!$P$5,S85-(S85*R86),S85)</f>
        <v>0.12959999999999999</v>
      </c>
      <c r="T86" s="334">
        <f>IF(L86='11 FORMULAS'!$P$6,T85-(T85*R86),T85)</f>
        <v>0.8</v>
      </c>
      <c r="U86" s="433"/>
      <c r="V86" s="436"/>
      <c r="X86" s="329"/>
      <c r="Y86" s="330"/>
      <c r="Z86" s="330"/>
    </row>
    <row r="87" spans="1:26" ht="29.4" customHeight="1" thickBot="1" x14ac:dyDescent="0.35">
      <c r="A87" s="440"/>
      <c r="B87" s="443"/>
      <c r="C87" s="446"/>
      <c r="D87" s="449"/>
      <c r="E87" s="70">
        <v>4</v>
      </c>
      <c r="F87" s="232"/>
      <c r="G87" s="232"/>
      <c r="H87" s="232"/>
      <c r="I87" s="320" t="str">
        <f t="shared" si="33"/>
        <v xml:space="preserve">  </v>
      </c>
      <c r="J87" s="7"/>
      <c r="K87" s="66" t="str">
        <f>+IF(J87='11 FORMULAS'!$E$4,'11 FORMULAS'!$F$4,IF(J87='11 FORMULAS'!$E$5,'11 FORMULAS'!$F$5,IF(J87='11 FORMULAS'!$E$6,'11 FORMULAS'!$F$6,"")))</f>
        <v/>
      </c>
      <c r="L87" s="66" t="str">
        <f>+IF(OR(J87='11 FORMULAS'!$O$4,J87='11 FORMULAS'!$O$5),'11 FORMULAS'!$P$5,IF(J87='11 FORMULAS'!$O$6,'11 FORMULAS'!$P$6,""))</f>
        <v/>
      </c>
      <c r="M87" s="7"/>
      <c r="N87" s="66" t="str">
        <f>+IF(M87='11 FORMULAS'!$H$4,'11 FORMULAS'!$I$4,IF(M87='11 FORMULAS'!$H$5,'11 FORMULAS'!$I$5,""))</f>
        <v/>
      </c>
      <c r="O87" s="8"/>
      <c r="P87" s="8"/>
      <c r="Q87" s="8"/>
      <c r="R87" s="335" t="str">
        <f t="shared" ref="R87" si="41">+IFERROR(K87+N87,"")</f>
        <v/>
      </c>
      <c r="S87" s="335">
        <f>IF(L87='11 FORMULAS'!$P$5,S86-(S86*R87),S86)</f>
        <v>0.12959999999999999</v>
      </c>
      <c r="T87" s="335">
        <f>IF(L87='11 FORMULAS'!$P$6,T86-(T86*R87),T86)</f>
        <v>0.8</v>
      </c>
      <c r="U87" s="434"/>
      <c r="V87" s="437"/>
    </row>
  </sheetData>
  <sheetProtection sheet="1" formatCells="0" formatColumns="0" formatRows="0" sort="0" autoFilter="0" pivotTables="0"/>
  <autoFilter ref="A7:W87" xr:uid="{00000000-0009-0000-0000-000004000000}"/>
  <dataConsolidate/>
  <mergeCells count="137">
    <mergeCell ref="C6:C7"/>
    <mergeCell ref="C8:C11"/>
    <mergeCell ref="D6:D7"/>
    <mergeCell ref="D8:D11"/>
    <mergeCell ref="R4:R6"/>
    <mergeCell ref="S4:S6"/>
    <mergeCell ref="T4:T6"/>
    <mergeCell ref="A1:A2"/>
    <mergeCell ref="B1:B2"/>
    <mergeCell ref="A6:A7"/>
    <mergeCell ref="B6:B7"/>
    <mergeCell ref="J5:Q5"/>
    <mergeCell ref="E6:E7"/>
    <mergeCell ref="J6:N6"/>
    <mergeCell ref="O6:Q6"/>
    <mergeCell ref="F6:H6"/>
    <mergeCell ref="A28:A31"/>
    <mergeCell ref="B28:B31"/>
    <mergeCell ref="C28:C31"/>
    <mergeCell ref="D28:D31"/>
    <mergeCell ref="A24:A27"/>
    <mergeCell ref="B24:B27"/>
    <mergeCell ref="C24:C27"/>
    <mergeCell ref="D24:D27"/>
    <mergeCell ref="A8:A11"/>
    <mergeCell ref="B8:B11"/>
    <mergeCell ref="A20:A23"/>
    <mergeCell ref="B20:B23"/>
    <mergeCell ref="C20:C23"/>
    <mergeCell ref="D20:D23"/>
    <mergeCell ref="A12:A15"/>
    <mergeCell ref="B12:B15"/>
    <mergeCell ref="C12:C15"/>
    <mergeCell ref="D12:D15"/>
    <mergeCell ref="A16:A19"/>
    <mergeCell ref="B16:B19"/>
    <mergeCell ref="C16:C19"/>
    <mergeCell ref="D16:D19"/>
    <mergeCell ref="A40:A43"/>
    <mergeCell ref="B40:B43"/>
    <mergeCell ref="C40:C43"/>
    <mergeCell ref="D40:D43"/>
    <mergeCell ref="A44:A47"/>
    <mergeCell ref="B44:B47"/>
    <mergeCell ref="C44:C47"/>
    <mergeCell ref="D44:D47"/>
    <mergeCell ref="A32:A35"/>
    <mergeCell ref="B32:B35"/>
    <mergeCell ref="C32:C35"/>
    <mergeCell ref="D32:D35"/>
    <mergeCell ref="A36:A39"/>
    <mergeCell ref="B36:B39"/>
    <mergeCell ref="C36:C39"/>
    <mergeCell ref="D36:D39"/>
    <mergeCell ref="D56:D59"/>
    <mergeCell ref="A60:A63"/>
    <mergeCell ref="B60:B63"/>
    <mergeCell ref="C60:C63"/>
    <mergeCell ref="D60:D63"/>
    <mergeCell ref="A56:A59"/>
    <mergeCell ref="B56:B59"/>
    <mergeCell ref="C56:C59"/>
    <mergeCell ref="A48:A51"/>
    <mergeCell ref="B48:B51"/>
    <mergeCell ref="C48:C51"/>
    <mergeCell ref="D48:D51"/>
    <mergeCell ref="A52:A55"/>
    <mergeCell ref="B52:B55"/>
    <mergeCell ref="C52:C55"/>
    <mergeCell ref="D52:D55"/>
    <mergeCell ref="A64:A67"/>
    <mergeCell ref="B64:B67"/>
    <mergeCell ref="C64:C67"/>
    <mergeCell ref="D64:D67"/>
    <mergeCell ref="A68:A71"/>
    <mergeCell ref="B68:B71"/>
    <mergeCell ref="C68:C71"/>
    <mergeCell ref="D68:D71"/>
    <mergeCell ref="A84:A87"/>
    <mergeCell ref="B84:B87"/>
    <mergeCell ref="C84:C87"/>
    <mergeCell ref="D84:D87"/>
    <mergeCell ref="A72:A75"/>
    <mergeCell ref="B72:B75"/>
    <mergeCell ref="C72:C75"/>
    <mergeCell ref="D72:D75"/>
    <mergeCell ref="A76:A79"/>
    <mergeCell ref="B76:B79"/>
    <mergeCell ref="C76:C79"/>
    <mergeCell ref="D76:D79"/>
    <mergeCell ref="A80:A83"/>
    <mergeCell ref="B80:B83"/>
    <mergeCell ref="C80:C83"/>
    <mergeCell ref="D80:D83"/>
    <mergeCell ref="X4:Z4"/>
    <mergeCell ref="U16:U19"/>
    <mergeCell ref="V16:V19"/>
    <mergeCell ref="U20:U23"/>
    <mergeCell ref="V20:V23"/>
    <mergeCell ref="U8:U11"/>
    <mergeCell ref="V8:V11"/>
    <mergeCell ref="U12:U15"/>
    <mergeCell ref="V12:V15"/>
    <mergeCell ref="U40:U43"/>
    <mergeCell ref="V40:V43"/>
    <mergeCell ref="U44:U47"/>
    <mergeCell ref="V44:V47"/>
    <mergeCell ref="U24:U27"/>
    <mergeCell ref="V24:V27"/>
    <mergeCell ref="U28:U31"/>
    <mergeCell ref="V28:V31"/>
    <mergeCell ref="U32:U35"/>
    <mergeCell ref="V32:V35"/>
    <mergeCell ref="U84:U87"/>
    <mergeCell ref="V84:V87"/>
    <mergeCell ref="B3:D3"/>
    <mergeCell ref="B4:D4"/>
    <mergeCell ref="U72:U75"/>
    <mergeCell ref="V72:V75"/>
    <mergeCell ref="U76:U79"/>
    <mergeCell ref="V76:V79"/>
    <mergeCell ref="U80:U83"/>
    <mergeCell ref="V80:V83"/>
    <mergeCell ref="U60:U63"/>
    <mergeCell ref="V60:V63"/>
    <mergeCell ref="U64:U67"/>
    <mergeCell ref="V64:V67"/>
    <mergeCell ref="U68:U71"/>
    <mergeCell ref="V68:V71"/>
    <mergeCell ref="U48:U51"/>
    <mergeCell ref="V48:V51"/>
    <mergeCell ref="U52:U55"/>
    <mergeCell ref="V52:V55"/>
    <mergeCell ref="U56:U59"/>
    <mergeCell ref="V56:V59"/>
    <mergeCell ref="U36:U39"/>
    <mergeCell ref="V36:V39"/>
  </mergeCells>
  <phoneticPr fontId="0" type="noConversion"/>
  <conditionalFormatting sqref="C8:D8 U8:V8 C12:D12 C16:D16 C20:D20 C24:D24 C28:D28 C32:D32 C36:D36 C40:D40 C44:D44 C48:D48 C52:D52 C56:D56 C60:D60 C64:D64 C68:D68 C72:D72 C76:D76 C80:D80 C84:D84">
    <cfRule type="cellIs" dxfId="159" priority="268" operator="between">
      <formula>$Y$10</formula>
      <formula>$Z$10</formula>
    </cfRule>
    <cfRule type="cellIs" dxfId="158" priority="267" operator="between">
      <formula>$Y$9</formula>
      <formula>$Z$9</formula>
    </cfRule>
    <cfRule type="cellIs" dxfId="157" priority="266" operator="between">
      <formula>$Y$8</formula>
      <formula>$Z$8</formula>
    </cfRule>
    <cfRule type="cellIs" dxfId="156" priority="265" operator="between">
      <formula>$Y$7</formula>
      <formula>$Z$7</formula>
    </cfRule>
    <cfRule type="cellIs" dxfId="155" priority="264" operator="between">
      <formula>$Y$6</formula>
      <formula>$Z$6</formula>
    </cfRule>
  </conditionalFormatting>
  <conditionalFormatting sqref="U12:V12">
    <cfRule type="cellIs" dxfId="154" priority="95" operator="between">
      <formula>$Y$10</formula>
      <formula>$Z$10</formula>
    </cfRule>
    <cfRule type="cellIs" dxfId="153" priority="94" operator="between">
      <formula>$Y$9</formula>
      <formula>$Z$9</formula>
    </cfRule>
    <cfRule type="cellIs" dxfId="152" priority="93" operator="between">
      <formula>$Y$8</formula>
      <formula>$Z$8</formula>
    </cfRule>
    <cfRule type="cellIs" dxfId="151" priority="92" operator="between">
      <formula>$Y$7</formula>
      <formula>$Z$7</formula>
    </cfRule>
    <cfRule type="cellIs" dxfId="150" priority="91" operator="between">
      <formula>$Y$6</formula>
      <formula>$Z$6</formula>
    </cfRule>
  </conditionalFormatting>
  <conditionalFormatting sqref="U16:V16">
    <cfRule type="cellIs" dxfId="149" priority="88" operator="between">
      <formula>$Y$8</formula>
      <formula>$Z$8</formula>
    </cfRule>
    <cfRule type="cellIs" dxfId="148" priority="90" operator="between">
      <formula>$Y$10</formula>
      <formula>$Z$10</formula>
    </cfRule>
    <cfRule type="cellIs" dxfId="147" priority="89" operator="between">
      <formula>$Y$9</formula>
      <formula>$Z$9</formula>
    </cfRule>
    <cfRule type="cellIs" dxfId="146" priority="87" operator="between">
      <formula>$Y$7</formula>
      <formula>$Z$7</formula>
    </cfRule>
    <cfRule type="cellIs" dxfId="145" priority="86" operator="between">
      <formula>$Y$6</formula>
      <formula>$Z$6</formula>
    </cfRule>
  </conditionalFormatting>
  <conditionalFormatting sqref="U20:V20">
    <cfRule type="cellIs" dxfId="144" priority="85" operator="between">
      <formula>$Y$10</formula>
      <formula>$Z$10</formula>
    </cfRule>
    <cfRule type="cellIs" dxfId="143" priority="84" operator="between">
      <formula>$Y$9</formula>
      <formula>$Z$9</formula>
    </cfRule>
    <cfRule type="cellIs" dxfId="142" priority="81" operator="between">
      <formula>$Y$6</formula>
      <formula>$Z$6</formula>
    </cfRule>
    <cfRule type="cellIs" dxfId="141" priority="83" operator="between">
      <formula>$Y$8</formula>
      <formula>$Z$8</formula>
    </cfRule>
    <cfRule type="cellIs" dxfId="140" priority="82" operator="between">
      <formula>$Y$7</formula>
      <formula>$Z$7</formula>
    </cfRule>
  </conditionalFormatting>
  <conditionalFormatting sqref="U24:V24">
    <cfRule type="cellIs" dxfId="139" priority="78" operator="between">
      <formula>$Y$8</formula>
      <formula>$Z$8</formula>
    </cfRule>
    <cfRule type="cellIs" dxfId="138" priority="77" operator="between">
      <formula>$Y$7</formula>
      <formula>$Z$7</formula>
    </cfRule>
    <cfRule type="cellIs" dxfId="137" priority="76" operator="between">
      <formula>$Y$6</formula>
      <formula>$Z$6</formula>
    </cfRule>
    <cfRule type="cellIs" dxfId="136" priority="80" operator="between">
      <formula>$Y$10</formula>
      <formula>$Z$10</formula>
    </cfRule>
    <cfRule type="cellIs" dxfId="135" priority="79" operator="between">
      <formula>$Y$9</formula>
      <formula>$Z$9</formula>
    </cfRule>
  </conditionalFormatting>
  <conditionalFormatting sqref="U28:V28">
    <cfRule type="cellIs" dxfId="134" priority="75" operator="between">
      <formula>$Y$10</formula>
      <formula>$Z$10</formula>
    </cfRule>
    <cfRule type="cellIs" dxfId="133" priority="74" operator="between">
      <formula>$Y$9</formula>
      <formula>$Z$9</formula>
    </cfRule>
    <cfRule type="cellIs" dxfId="132" priority="73" operator="between">
      <formula>$Y$8</formula>
      <formula>$Z$8</formula>
    </cfRule>
    <cfRule type="cellIs" dxfId="131" priority="72" operator="between">
      <formula>$Y$7</formula>
      <formula>$Z$7</formula>
    </cfRule>
    <cfRule type="cellIs" dxfId="130" priority="71" operator="between">
      <formula>$Y$6</formula>
      <formula>$Z$6</formula>
    </cfRule>
  </conditionalFormatting>
  <conditionalFormatting sqref="U32:V32">
    <cfRule type="cellIs" dxfId="129" priority="70" operator="between">
      <formula>$Y$10</formula>
      <formula>$Z$10</formula>
    </cfRule>
    <cfRule type="cellIs" dxfId="128" priority="69" operator="between">
      <formula>$Y$9</formula>
      <formula>$Z$9</formula>
    </cfRule>
    <cfRule type="cellIs" dxfId="127" priority="68" operator="between">
      <formula>$Y$8</formula>
      <formula>$Z$8</formula>
    </cfRule>
    <cfRule type="cellIs" dxfId="126" priority="67" operator="between">
      <formula>$Y$7</formula>
      <formula>$Z$7</formula>
    </cfRule>
    <cfRule type="cellIs" dxfId="125" priority="66" operator="between">
      <formula>$Y$6</formula>
      <formula>$Z$6</formula>
    </cfRule>
  </conditionalFormatting>
  <conditionalFormatting sqref="U36:V36">
    <cfRule type="cellIs" dxfId="124" priority="63" operator="between">
      <formula>$Y$8</formula>
      <formula>$Z$8</formula>
    </cfRule>
    <cfRule type="cellIs" dxfId="123" priority="65" operator="between">
      <formula>$Y$10</formula>
      <formula>$Z$10</formula>
    </cfRule>
    <cfRule type="cellIs" dxfId="122" priority="64" operator="between">
      <formula>$Y$9</formula>
      <formula>$Z$9</formula>
    </cfRule>
    <cfRule type="cellIs" dxfId="121" priority="62" operator="between">
      <formula>$Y$7</formula>
      <formula>$Z$7</formula>
    </cfRule>
    <cfRule type="cellIs" dxfId="120" priority="61" operator="between">
      <formula>$Y$6</formula>
      <formula>$Z$6</formula>
    </cfRule>
  </conditionalFormatting>
  <conditionalFormatting sqref="U40:V40">
    <cfRule type="cellIs" dxfId="119" priority="59" operator="between">
      <formula>$Y$9</formula>
      <formula>$Z$9</formula>
    </cfRule>
    <cfRule type="cellIs" dxfId="118" priority="58" operator="between">
      <formula>$Y$8</formula>
      <formula>$Z$8</formula>
    </cfRule>
    <cfRule type="cellIs" dxfId="117" priority="60" operator="between">
      <formula>$Y$10</formula>
      <formula>$Z$10</formula>
    </cfRule>
    <cfRule type="cellIs" dxfId="116" priority="56" operator="between">
      <formula>$Y$6</formula>
      <formula>$Z$6</formula>
    </cfRule>
    <cfRule type="cellIs" dxfId="115" priority="57" operator="between">
      <formula>$Y$7</formula>
      <formula>$Z$7</formula>
    </cfRule>
  </conditionalFormatting>
  <conditionalFormatting sqref="U44:V44">
    <cfRule type="cellIs" dxfId="114" priority="51" operator="between">
      <formula>$Y$6</formula>
      <formula>$Z$6</formula>
    </cfRule>
    <cfRule type="cellIs" dxfId="113" priority="52" operator="between">
      <formula>$Y$7</formula>
      <formula>$Z$7</formula>
    </cfRule>
    <cfRule type="cellIs" dxfId="112" priority="53" operator="between">
      <formula>$Y$8</formula>
      <formula>$Z$8</formula>
    </cfRule>
    <cfRule type="cellIs" dxfId="111" priority="54" operator="between">
      <formula>$Y$9</formula>
      <formula>$Z$9</formula>
    </cfRule>
    <cfRule type="cellIs" dxfId="110" priority="55" operator="between">
      <formula>$Y$10</formula>
      <formula>$Z$10</formula>
    </cfRule>
  </conditionalFormatting>
  <conditionalFormatting sqref="U48:V48">
    <cfRule type="cellIs" dxfId="109" priority="49" operator="between">
      <formula>$Y$9</formula>
      <formula>$Z$9</formula>
    </cfRule>
    <cfRule type="cellIs" dxfId="108" priority="50" operator="between">
      <formula>$Y$10</formula>
      <formula>$Z$10</formula>
    </cfRule>
    <cfRule type="cellIs" dxfId="107" priority="48" operator="between">
      <formula>$Y$8</formula>
      <formula>$Z$8</formula>
    </cfRule>
    <cfRule type="cellIs" dxfId="106" priority="47" operator="between">
      <formula>$Y$7</formula>
      <formula>$Z$7</formula>
    </cfRule>
    <cfRule type="cellIs" dxfId="105" priority="46" operator="between">
      <formula>$Y$6</formula>
      <formula>$Z$6</formula>
    </cfRule>
  </conditionalFormatting>
  <conditionalFormatting sqref="U52:V52">
    <cfRule type="cellIs" dxfId="104" priority="45" operator="between">
      <formula>$Y$10</formula>
      <formula>$Z$10</formula>
    </cfRule>
    <cfRule type="cellIs" dxfId="103" priority="44" operator="between">
      <formula>$Y$9</formula>
      <formula>$Z$9</formula>
    </cfRule>
    <cfRule type="cellIs" dxfId="102" priority="43" operator="between">
      <formula>$Y$8</formula>
      <formula>$Z$8</formula>
    </cfRule>
    <cfRule type="cellIs" dxfId="101" priority="42" operator="between">
      <formula>$Y$7</formula>
      <formula>$Z$7</formula>
    </cfRule>
    <cfRule type="cellIs" dxfId="100" priority="41" operator="between">
      <formula>$Y$6</formula>
      <formula>$Z$6</formula>
    </cfRule>
  </conditionalFormatting>
  <conditionalFormatting sqref="U56:V56">
    <cfRule type="cellIs" dxfId="99" priority="39" operator="between">
      <formula>$Y$9</formula>
      <formula>$Z$9</formula>
    </cfRule>
    <cfRule type="cellIs" dxfId="98" priority="40" operator="between">
      <formula>$Y$10</formula>
      <formula>$Z$10</formula>
    </cfRule>
    <cfRule type="cellIs" dxfId="97" priority="38" operator="between">
      <formula>$Y$8</formula>
      <formula>$Z$8</formula>
    </cfRule>
    <cfRule type="cellIs" dxfId="96" priority="37" operator="between">
      <formula>$Y$7</formula>
      <formula>$Z$7</formula>
    </cfRule>
    <cfRule type="cellIs" dxfId="95" priority="36" operator="between">
      <formula>$Y$6</formula>
      <formula>$Z$6</formula>
    </cfRule>
  </conditionalFormatting>
  <conditionalFormatting sqref="U60:V60">
    <cfRule type="cellIs" dxfId="94" priority="35" operator="between">
      <formula>$Y$10</formula>
      <formula>$Z$10</formula>
    </cfRule>
    <cfRule type="cellIs" dxfId="93" priority="34" operator="between">
      <formula>$Y$9</formula>
      <formula>$Z$9</formula>
    </cfRule>
    <cfRule type="cellIs" dxfId="92" priority="33" operator="between">
      <formula>$Y$8</formula>
      <formula>$Z$8</formula>
    </cfRule>
    <cfRule type="cellIs" dxfId="91" priority="32" operator="between">
      <formula>$Y$7</formula>
      <formula>$Z$7</formula>
    </cfRule>
    <cfRule type="cellIs" dxfId="90" priority="31" operator="between">
      <formula>$Y$6</formula>
      <formula>$Z$6</formula>
    </cfRule>
  </conditionalFormatting>
  <conditionalFormatting sqref="U64:V64">
    <cfRule type="cellIs" dxfId="89" priority="30" operator="between">
      <formula>$Y$10</formula>
      <formula>$Z$10</formula>
    </cfRule>
    <cfRule type="cellIs" dxfId="88" priority="29" operator="between">
      <formula>$Y$9</formula>
      <formula>$Z$9</formula>
    </cfRule>
    <cfRule type="cellIs" dxfId="87" priority="28" operator="between">
      <formula>$Y$8</formula>
      <formula>$Z$8</formula>
    </cfRule>
    <cfRule type="cellIs" dxfId="86" priority="27" operator="between">
      <formula>$Y$7</formula>
      <formula>$Z$7</formula>
    </cfRule>
    <cfRule type="cellIs" dxfId="85" priority="26" operator="between">
      <formula>$Y$6</formula>
      <formula>$Z$6</formula>
    </cfRule>
  </conditionalFormatting>
  <conditionalFormatting sqref="U68:V68">
    <cfRule type="cellIs" dxfId="84" priority="25" operator="between">
      <formula>$Y$10</formula>
      <formula>$Z$10</formula>
    </cfRule>
    <cfRule type="cellIs" dxfId="83" priority="24" operator="between">
      <formula>$Y$9</formula>
      <formula>$Z$9</formula>
    </cfRule>
    <cfRule type="cellIs" dxfId="82" priority="23" operator="between">
      <formula>$Y$8</formula>
      <formula>$Z$8</formula>
    </cfRule>
    <cfRule type="cellIs" dxfId="81" priority="22" operator="between">
      <formula>$Y$7</formula>
      <formula>$Z$7</formula>
    </cfRule>
    <cfRule type="cellIs" dxfId="80" priority="21" operator="between">
      <formula>$Y$6</formula>
      <formula>$Z$6</formula>
    </cfRule>
  </conditionalFormatting>
  <conditionalFormatting sqref="U72:V72">
    <cfRule type="cellIs" dxfId="79" priority="20" operator="between">
      <formula>$Y$10</formula>
      <formula>$Z$10</formula>
    </cfRule>
    <cfRule type="cellIs" dxfId="78" priority="19" operator="between">
      <formula>$Y$9</formula>
      <formula>$Z$9</formula>
    </cfRule>
    <cfRule type="cellIs" dxfId="77" priority="18" operator="between">
      <formula>$Y$8</formula>
      <formula>$Z$8</formula>
    </cfRule>
    <cfRule type="cellIs" dxfId="76" priority="17" operator="between">
      <formula>$Y$7</formula>
      <formula>$Z$7</formula>
    </cfRule>
    <cfRule type="cellIs" dxfId="75" priority="16" operator="between">
      <formula>$Y$6</formula>
      <formula>$Z$6</formula>
    </cfRule>
  </conditionalFormatting>
  <conditionalFormatting sqref="U76:V76">
    <cfRule type="cellIs" dxfId="74" priority="13" operator="between">
      <formula>$Y$8</formula>
      <formula>$Z$8</formula>
    </cfRule>
    <cfRule type="cellIs" dxfId="73" priority="15" operator="between">
      <formula>$Y$10</formula>
      <formula>$Z$10</formula>
    </cfRule>
    <cfRule type="cellIs" dxfId="72" priority="14" operator="between">
      <formula>$Y$9</formula>
      <formula>$Z$9</formula>
    </cfRule>
    <cfRule type="cellIs" dxfId="71" priority="12" operator="between">
      <formula>$Y$7</formula>
      <formula>$Z$7</formula>
    </cfRule>
    <cfRule type="cellIs" dxfId="70" priority="11" operator="between">
      <formula>$Y$6</formula>
      <formula>$Z$6</formula>
    </cfRule>
  </conditionalFormatting>
  <conditionalFormatting sqref="U80:V80">
    <cfRule type="cellIs" dxfId="69" priority="10" operator="between">
      <formula>$Y$10</formula>
      <formula>$Z$10</formula>
    </cfRule>
    <cfRule type="cellIs" dxfId="68" priority="9" operator="between">
      <formula>$Y$9</formula>
      <formula>$Z$9</formula>
    </cfRule>
    <cfRule type="cellIs" dxfId="67" priority="8" operator="between">
      <formula>$Y$8</formula>
      <formula>$Z$8</formula>
    </cfRule>
    <cfRule type="cellIs" dxfId="66" priority="7" operator="between">
      <formula>$Y$7</formula>
      <formula>$Z$7</formula>
    </cfRule>
    <cfRule type="cellIs" dxfId="65" priority="6" operator="between">
      <formula>$Y$6</formula>
      <formula>$Z$6</formula>
    </cfRule>
  </conditionalFormatting>
  <conditionalFormatting sqref="U84:V84">
    <cfRule type="cellIs" dxfId="64" priority="2" operator="between">
      <formula>$Y$7</formula>
      <formula>$Z$7</formula>
    </cfRule>
    <cfRule type="cellIs" dxfId="63" priority="3" operator="between">
      <formula>$Y$8</formula>
      <formula>$Z$8</formula>
    </cfRule>
    <cfRule type="cellIs" dxfId="62" priority="4" operator="between">
      <formula>$Y$9</formula>
      <formula>$Z$9</formula>
    </cfRule>
    <cfRule type="cellIs" dxfId="61" priority="5" operator="between">
      <formula>$Y$10</formula>
      <formula>$Z$10</formula>
    </cfRule>
    <cfRule type="cellIs" dxfId="60" priority="1" operator="between">
      <formula>$Y$6</formula>
      <formula>$Z$6</formula>
    </cfRule>
  </conditionalFormatting>
  <printOptions horizontalCentered="1" verticalCentered="1"/>
  <pageMargins left="0.23622047244094491" right="0.23622047244094491" top="0.74803149606299213" bottom="0.74803149606299213" header="0.31496062992125984" footer="0.31496062992125984"/>
  <pageSetup scale="70" orientation="landscape" r:id="rId1"/>
  <headerFooter alignWithMargins="0"/>
  <rowBreaks count="1" manualBreakCount="1">
    <brk id="27" max="16383" man="1"/>
  </rowBreaks>
  <drawing r:id="rId2"/>
  <extLst>
    <ext xmlns:x14="http://schemas.microsoft.com/office/spreadsheetml/2009/9/main" uri="{CCE6A557-97BC-4b89-ADB6-D9C93CAAB3DF}">
      <x14:dataValidations xmlns:xm="http://schemas.microsoft.com/office/excel/2006/main" xWindow="712" yWindow="776" count="5">
        <x14:dataValidation type="list" allowBlank="1" showInputMessage="1" showErrorMessage="1" xr:uid="{00000000-0002-0000-0400-000000000000}">
          <x14:formula1>
            <xm:f>'11 FORMULAS'!$E$4:$E$7</xm:f>
          </x14:formula1>
          <xm:sqref>J8:J87</xm:sqref>
        </x14:dataValidation>
        <x14:dataValidation type="list" allowBlank="1" showInputMessage="1" showErrorMessage="1" xr:uid="{00000000-0002-0000-0400-000001000000}">
          <x14:formula1>
            <xm:f>'11 FORMULAS'!$H$4:$H$6</xm:f>
          </x14:formula1>
          <xm:sqref>M8:M87</xm:sqref>
        </x14:dataValidation>
        <x14:dataValidation type="list" allowBlank="1" showInputMessage="1" showErrorMessage="1" xr:uid="{00000000-0002-0000-0400-000002000000}">
          <x14:formula1>
            <xm:f>'11 FORMULAS'!$K$4:$K$6</xm:f>
          </x14:formula1>
          <xm:sqref>O8:O87</xm:sqref>
        </x14:dataValidation>
        <x14:dataValidation type="list" allowBlank="1" showInputMessage="1" showErrorMessage="1" xr:uid="{00000000-0002-0000-0400-000003000000}">
          <x14:formula1>
            <xm:f>'11 FORMULAS'!$L$4:$L$6</xm:f>
          </x14:formula1>
          <xm:sqref>P8:P87</xm:sqref>
        </x14:dataValidation>
        <x14:dataValidation type="list" allowBlank="1" showInputMessage="1" showErrorMessage="1" xr:uid="{00000000-0002-0000-0400-000004000000}">
          <x14:formula1>
            <xm:f>'11 FORMULAS'!$M$4:$M$6</xm:f>
          </x14:formula1>
          <xm:sqref>Q8:Q87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35"/>
  <sheetViews>
    <sheetView showGridLines="0" zoomScale="85" zoomScaleNormal="85" workbookViewId="0">
      <pane xSplit="1" ySplit="8" topLeftCell="B9" activePane="bottomRight" state="frozen"/>
      <selection pane="topRight" activeCell="B1" sqref="B1"/>
      <selection pane="bottomLeft" activeCell="A7" sqref="A7"/>
      <selection pane="bottomRight" activeCell="B4" sqref="B4:D4"/>
    </sheetView>
  </sheetViews>
  <sheetFormatPr baseColWidth="10" defaultColWidth="14.33203125" defaultRowHeight="13.2" x14ac:dyDescent="0.3"/>
  <cols>
    <col min="1" max="1" width="11.5546875" style="87" customWidth="1"/>
    <col min="2" max="2" width="30.44140625" style="92" customWidth="1"/>
    <col min="3" max="3" width="13.33203125" style="92" customWidth="1"/>
    <col min="4" max="4" width="13" style="92" customWidth="1"/>
    <col min="5" max="5" width="16.44140625" style="137" customWidth="1"/>
    <col min="6" max="6" width="10.109375" style="137" customWidth="1"/>
    <col min="7" max="7" width="15.5546875" style="92" customWidth="1"/>
    <col min="8" max="8" width="10.109375" style="92" bestFit="1" customWidth="1"/>
    <col min="9" max="9" width="7.44140625" style="92" customWidth="1"/>
    <col min="10" max="10" width="14" style="92" customWidth="1"/>
    <col min="11" max="15" width="12.44140625" style="92" customWidth="1"/>
    <col min="16" max="16" width="3.88671875" style="92" customWidth="1"/>
    <col min="17" max="17" width="4.88671875" style="87" customWidth="1"/>
    <col min="18" max="18" width="5.44140625" style="87" bestFit="1" customWidth="1"/>
    <col min="19" max="24" width="14" style="87" customWidth="1"/>
    <col min="25" max="29" width="11.44140625" style="87" customWidth="1"/>
    <col min="30" max="30" width="5.5546875" style="87" bestFit="1" customWidth="1"/>
    <col min="31" max="31" width="26.88671875" style="87" customWidth="1"/>
    <col min="32" max="36" width="22.88671875" style="92" customWidth="1"/>
    <col min="37" max="37" width="23.44140625" style="87" customWidth="1"/>
    <col min="38" max="265" width="11.44140625" style="87" customWidth="1"/>
    <col min="266" max="266" width="12.6640625" style="87" customWidth="1"/>
    <col min="267" max="267" width="47" style="87" customWidth="1"/>
    <col min="268" max="268" width="35" style="87" customWidth="1"/>
    <col min="269" max="16384" width="14.33203125" style="87"/>
  </cols>
  <sheetData>
    <row r="1" spans="1:38" s="75" customFormat="1" ht="36" customHeight="1" x14ac:dyDescent="0.25">
      <c r="A1" s="422"/>
      <c r="B1" s="428" t="str">
        <f>+'2 CONTEXTO E IDENTIFICACIÓN'!B1</f>
        <v>MAPA DE RIESGOS</v>
      </c>
      <c r="C1" s="50" t="str">
        <f>+'2 CONTEXTO E IDENTIFICACIÓN'!C1</f>
        <v>CÓDIGO:</v>
      </c>
      <c r="D1" s="131">
        <f>+'2 CONTEXTO E IDENTIFICACIÓN'!D1</f>
        <v>0</v>
      </c>
      <c r="E1" s="132"/>
      <c r="F1" s="9"/>
      <c r="G1" s="241" t="str">
        <f>+'2 CONTEXTO E IDENTIFICACIÓN'!$F$4</f>
        <v>Elaboración o Actualización:</v>
      </c>
      <c r="H1" s="262" t="str">
        <f>+IF('2 CONTEXTO E IDENTIFICACIÓN'!$G$4="","",'2 CONTEXTO E IDENTIFICACIÓN'!$G$4)</f>
        <v/>
      </c>
      <c r="I1" s="20"/>
      <c r="J1" s="20"/>
      <c r="AF1" s="76"/>
      <c r="AG1" s="76"/>
      <c r="AH1" s="76"/>
      <c r="AI1" s="76"/>
      <c r="AJ1" s="76"/>
    </row>
    <row r="2" spans="1:38" s="75" customFormat="1" ht="36" customHeight="1" x14ac:dyDescent="0.25">
      <c r="A2" s="422"/>
      <c r="B2" s="428"/>
      <c r="C2" s="50" t="str">
        <f>+'2 CONTEXTO E IDENTIFICACIÓN'!C2</f>
        <v>VERSIÓN:</v>
      </c>
      <c r="D2" s="131">
        <f>+'2 CONTEXTO E IDENTIFICACIÓN'!D2</f>
        <v>0</v>
      </c>
      <c r="E2" s="132"/>
      <c r="G2" s="244" t="str">
        <f>+'2 CONTEXTO E IDENTIFICACIÓN'!$D$5</f>
        <v>Vigencia del:</v>
      </c>
      <c r="H2" s="242" t="str">
        <f>+IF('2 CONTEXTO E IDENTIFICACIÓN'!$E$5="","",'2 CONTEXTO E IDENTIFICACIÓN'!$E$5)</f>
        <v/>
      </c>
      <c r="I2" s="243" t="s">
        <v>111</v>
      </c>
      <c r="J2" s="240" t="str">
        <f>+IF('2 CONTEXTO E IDENTIFICACIÓN'!$G$5="","",'2 CONTEXTO E IDENTIFICACIÓN'!$G$5)</f>
        <v/>
      </c>
      <c r="K2" s="78"/>
      <c r="L2" s="78"/>
      <c r="M2" s="78"/>
      <c r="N2" s="78"/>
      <c r="O2" s="78"/>
      <c r="P2" s="77"/>
      <c r="AF2" s="76"/>
      <c r="AG2" s="76"/>
      <c r="AH2" s="76"/>
      <c r="AI2" s="76"/>
      <c r="AJ2" s="76"/>
    </row>
    <row r="3" spans="1:38" s="75" customFormat="1" x14ac:dyDescent="0.25">
      <c r="A3" s="79"/>
      <c r="B3" s="77"/>
      <c r="C3" s="245"/>
      <c r="D3" s="245"/>
      <c r="E3" s="132"/>
      <c r="F3" s="265"/>
      <c r="G3" s="265"/>
      <c r="H3" s="266"/>
      <c r="I3" s="267"/>
      <c r="J3" s="238"/>
      <c r="K3" s="78"/>
      <c r="L3" s="78"/>
      <c r="M3" s="78"/>
      <c r="N3" s="78"/>
      <c r="O3" s="78"/>
      <c r="P3" s="77"/>
      <c r="AF3" s="76"/>
      <c r="AG3" s="76"/>
      <c r="AH3" s="76"/>
      <c r="AI3" s="76"/>
      <c r="AJ3" s="76"/>
    </row>
    <row r="4" spans="1:38" s="75" customFormat="1" ht="13.8" x14ac:dyDescent="0.25">
      <c r="A4" s="19" t="s">
        <v>159</v>
      </c>
      <c r="B4" s="412" t="str">
        <f>+IF('2 CONTEXTO E IDENTIFICACIÓN'!$B$4="","",'2 CONTEXTO E IDENTIFICACIÓN'!$B$4)</f>
        <v/>
      </c>
      <c r="C4" s="412"/>
      <c r="D4" s="412"/>
      <c r="E4" s="73"/>
      <c r="F4" s="133"/>
      <c r="AF4" s="76"/>
      <c r="AG4" s="76"/>
      <c r="AH4" s="76"/>
      <c r="AI4" s="76"/>
      <c r="AJ4" s="76"/>
    </row>
    <row r="5" spans="1:38" s="75" customFormat="1" ht="28.2" thickBot="1" x14ac:dyDescent="0.3">
      <c r="A5" s="19" t="s">
        <v>157</v>
      </c>
      <c r="B5" s="412" t="str">
        <f>+IF('2 CONTEXTO E IDENTIFICACIÓN'!$D$4="","",'2 CONTEXTO E IDENTIFICACIÓN'!$D$4)</f>
        <v/>
      </c>
      <c r="C5" s="413"/>
      <c r="D5" s="413"/>
      <c r="E5" s="73"/>
      <c r="F5" s="133"/>
      <c r="AF5" s="76"/>
      <c r="AG5" s="76"/>
      <c r="AH5" s="76"/>
      <c r="AI5" s="76"/>
      <c r="AJ5" s="76"/>
    </row>
    <row r="6" spans="1:38" s="75" customFormat="1" ht="13.8" thickBot="1" x14ac:dyDescent="0.3">
      <c r="D6" s="77"/>
      <c r="E6" s="52"/>
      <c r="F6" s="133"/>
      <c r="I6" s="429" t="s">
        <v>23</v>
      </c>
      <c r="J6" s="430"/>
      <c r="K6" s="430"/>
      <c r="L6" s="430"/>
      <c r="M6" s="430"/>
      <c r="N6" s="430"/>
      <c r="O6" s="431"/>
      <c r="R6" s="80"/>
      <c r="S6" s="81"/>
      <c r="T6" s="420" t="s">
        <v>87</v>
      </c>
      <c r="U6" s="420"/>
      <c r="V6" s="420"/>
      <c r="W6" s="420"/>
      <c r="X6" s="421"/>
      <c r="AF6" s="76"/>
      <c r="AG6" s="76"/>
      <c r="AH6" s="76"/>
      <c r="AI6" s="76"/>
      <c r="AJ6" s="76"/>
    </row>
    <row r="7" spans="1:38" x14ac:dyDescent="0.3">
      <c r="A7" s="134"/>
      <c r="B7" s="134"/>
      <c r="C7" s="84"/>
      <c r="D7" s="134"/>
      <c r="E7" s="423" t="s">
        <v>118</v>
      </c>
      <c r="F7" s="423"/>
      <c r="G7" s="423"/>
      <c r="H7" s="84"/>
      <c r="I7" s="85"/>
      <c r="J7" s="86"/>
      <c r="K7" s="420" t="s">
        <v>87</v>
      </c>
      <c r="L7" s="420"/>
      <c r="M7" s="420"/>
      <c r="N7" s="420"/>
      <c r="O7" s="421"/>
      <c r="P7" s="84"/>
      <c r="R7" s="88"/>
      <c r="T7" s="89">
        <v>0.2</v>
      </c>
      <c r="U7" s="89">
        <v>0.4</v>
      </c>
      <c r="V7" s="89">
        <v>0.6</v>
      </c>
      <c r="W7" s="89">
        <v>0.8</v>
      </c>
      <c r="X7" s="90">
        <v>1</v>
      </c>
      <c r="Y7" s="91"/>
      <c r="Z7" s="91"/>
      <c r="AA7" s="91"/>
      <c r="AB7" s="91"/>
      <c r="AC7" s="91"/>
      <c r="AD7" s="91"/>
      <c r="AE7" s="91"/>
    </row>
    <row r="8" spans="1:38" ht="39.9" customHeight="1" x14ac:dyDescent="0.25">
      <c r="A8" s="95" t="s">
        <v>197</v>
      </c>
      <c r="B8" s="95" t="s">
        <v>1</v>
      </c>
      <c r="C8" s="95" t="s">
        <v>9</v>
      </c>
      <c r="D8" s="95" t="s">
        <v>9</v>
      </c>
      <c r="E8" s="95" t="s">
        <v>54</v>
      </c>
      <c r="F8" s="95" t="s">
        <v>87</v>
      </c>
      <c r="G8" s="95" t="s">
        <v>205</v>
      </c>
      <c r="H8" s="84"/>
      <c r="I8" s="88"/>
      <c r="J8" s="97"/>
      <c r="K8" s="98" t="s">
        <v>65</v>
      </c>
      <c r="L8" s="98" t="s">
        <v>7</v>
      </c>
      <c r="M8" s="98" t="s">
        <v>5</v>
      </c>
      <c r="N8" s="98" t="s">
        <v>6</v>
      </c>
      <c r="O8" s="99" t="s">
        <v>73</v>
      </c>
      <c r="P8" s="84"/>
      <c r="R8" s="88"/>
      <c r="S8" s="100"/>
      <c r="T8" s="101" t="s">
        <v>65</v>
      </c>
      <c r="U8" s="101" t="s">
        <v>7</v>
      </c>
      <c r="V8" s="101" t="s">
        <v>5</v>
      </c>
      <c r="W8" s="101" t="s">
        <v>6</v>
      </c>
      <c r="X8" s="102" t="s">
        <v>73</v>
      </c>
      <c r="AA8" s="91"/>
      <c r="AB8" s="91"/>
      <c r="AC8" s="103"/>
      <c r="AD8" s="103"/>
      <c r="AE8" s="103"/>
      <c r="AF8" s="103"/>
      <c r="AG8" s="103"/>
      <c r="AH8" s="103"/>
      <c r="AI8" s="103"/>
      <c r="AJ8" s="103"/>
      <c r="AK8" s="103"/>
      <c r="AL8" s="103"/>
    </row>
    <row r="9" spans="1:38" ht="30.9" customHeight="1" x14ac:dyDescent="0.25">
      <c r="A9" s="104" t="str">
        <f>'2 CONTEXTO E IDENTIFICACIÓN'!A9</f>
        <v>R1</v>
      </c>
      <c r="B9" s="105" t="str">
        <f>+'2 CONTEXTO E IDENTIFICACIÓN'!E9</f>
        <v>Posibilidad de pérdida Económica y Reputacional por Demora en definición de conductas diagnósticas y terapeuticas del paciente debido a falta de control en el presupuesto y su ejecución para garantizar disponibilidad de insumos, dispositivos y reactivos para la ejecución de las actividades de apoyo diagnóstico y terapeútico.</v>
      </c>
      <c r="C9" s="135">
        <f>+'5 VALORACIÓN DEL CONTROL'!S11</f>
        <v>0.12959999999999999</v>
      </c>
      <c r="D9" s="106">
        <f>+'5 VALORACIÓN DEL CONTROL'!T11</f>
        <v>0.8</v>
      </c>
      <c r="E9" s="136" t="str">
        <f>+IF(C9=0,"",IF(C9&lt;=$R$13,$S$13,IF(C9&lt;=$R$12,$S$12,IF(C9&lt;=$R$11,$S$11,IF(C9&lt;=$R$10,$S$10,IF(C9&lt;=$R$9,$S$9,""))))))</f>
        <v>Muy Baja</v>
      </c>
      <c r="F9" s="136" t="str">
        <f>+IF(D9=0,"",IF(D9&lt;=$T$7,$T$8,IF(D9&lt;=$U$7,$U$8,IF(D9&lt;=$V$7,$V$8,IF(D9&lt;=$W$7,$W$8,IF(D9&lt;=$X$7,$X$8,""))))))</f>
        <v>Mayor</v>
      </c>
      <c r="G9" s="105" t="str">
        <f>+IF(E9=$S$9,IF(F9=$T$8,$T$9,IF(F9=$U$8,$U$9,IF(F9=$V$8,$V$9,IF(F9=$W$8,$W$9,IF(F9=$X$8,$X$9))))),IF(E9=$S$10,IF(F9=$T$8,$T$10,IF(F9=$U$8,$U$10,IF(F9=$V$8,$V$10,IF(F9=$W$8,$W$10,IF(F9=$X$8,$X$10))))),IF(E9=$S$11,IF(F9=$T$8,$T$11,IF(F9=$U$8,$U$11,IF(F9=$V$8,$V$11,IF(F9=$W$8,$W$11,IF(F9=$X$8,$X$11))))),IF(E9=$S$12,IF(F9=$T$8,$T$12,IF(F9=$U$8,$U$12,IF(F9=$V$8,$V$12,IF(F9=$W$8,$W$12,IF(F9=$X$8,$X$12))))),IF(E9=$S$13,IF(F9=$T$8,$T$13,IF(F9=$U$8,$U$13,IF(F9=$V$8,$V$13,IF(F9=$W$8,$W$13,IF(F9=$X$8,$X$13))))),"")))))</f>
        <v>Alto</v>
      </c>
      <c r="H9" s="107"/>
      <c r="I9" s="426" t="s">
        <v>54</v>
      </c>
      <c r="J9" s="98" t="s">
        <v>62</v>
      </c>
      <c r="K9" s="108" t="str">
        <f>+IF(AND(E9=$S$9,F9=$T$8),A9,"")&amp;" "&amp;IF(AND(E10=$S$9,F10=$T$8),A10,"")&amp;" "&amp;IF(AND(E11=$S$9,F11=$T$8),A11,"")&amp;" "&amp;IF(AND(E12=$S$9,F12=$T$8),A12,"")&amp;" "&amp;IF(AND(E13=$S$9,F13=$T$8),A13,"")&amp;" "&amp;IF(AND(E14=$S$9,F14=$T$8),A14,"")&amp;" "&amp;IF(AND(E15=$S$9,F15=$T$8),A15,"")&amp;" "&amp;IF(AND(E16=$S$9,F16=$T$8),A16,"")&amp;" "&amp;IF(AND(E17=$S$9,F17=$T$8),A17,"")&amp;" "&amp;IF(AND(E18=$S$9,F18=$T$8),A18,"")&amp;" "&amp;IF(AND(E19=$S$9,F19=$T$8),A19,"")&amp;" "&amp;IF(AND(E20=$S$9,F20=$T$8),A20,"")&amp;" "&amp;IF(AND(E21=$S$9,F21=$T$8),A21,"")&amp;" "&amp;IF(AND(E22=$S$9,F22=$T$8),A22,"")&amp;" "&amp;IF(AND(E23=$S$9,F23=$T$8),A23,"")&amp;" "&amp;IF(AND(E24=$S$9,F24=$T$8),A24,"")&amp;" "&amp;IF(AND(E25=$S$9,F25=$T$8),A25,"")&amp;" "&amp;IF(AND(E26=$S$9,F26=$T$8),A26,"")&amp;" "&amp;IF(AND(E27=$S$9,F27=$T$8),A27,"")&amp;" "&amp;IF(AND(E28=$S$9,F28=$T$8),A28,"")</f>
        <v xml:space="preserve">                   </v>
      </c>
      <c r="L9" s="108" t="str">
        <f>+IF(AND(E9=$S$9,F9=$U$8),A9,"")&amp;" "&amp;IF(AND(E10=$S$9,F10=$U$8),A10,"")&amp;" "&amp;IF(AND(E11=$S$9,F11=$U$8),A11,"")&amp;" "&amp;IF(AND(E12=$S$9,F12=$U$8),A12,"")&amp;" "&amp;IF(AND(E13=$S$9,F13=$U$8),A13,"")&amp;" "&amp;IF(AND(E14=$S$9,F14=$U$8),A14,"")&amp;" "&amp;IF(AND(E15=$S$9,F15=$U$8),A15,"")&amp;" "&amp;IF(AND(E16=$S$9,F16=$U$8),A16,"")&amp;" "&amp;IF(AND(E17=$S$9,F17=$U$8),A17,"")&amp;" "&amp;IF(AND(E18=$S$9,F18=$U$8),A18,"")&amp;" "&amp;IF(AND(E19=$S$9,F19=$U$8),A19,"")&amp;" "&amp;IF(AND(E20=$S$9,F20=$U$8),A20,"")&amp;" "&amp;IF(AND(E21=$S$9,F21=$U$8),A21,"")&amp;" "&amp;IF(AND(E22=$S$9,F22=$U$8),A22,"")&amp;" "&amp;IF(AND(E23=$S$9,F23=$U$8),A23,"")&amp;" "&amp;IF(AND(E24=$S$9,F24=$U$8),A24,"")&amp;" "&amp;IF(AND(E25=$S$9,F25=$U$8),A25,"")&amp;" "&amp;IF(AND(E26=$S$9,F26=$U$8),A26,"")&amp;" "&amp;IF(AND(E27=$S$9,F27=$U$8),A27,"")&amp;" "&amp;IF(AND(E28=$S$9,F28=$U$8),A28,"")</f>
        <v xml:space="preserve">                   </v>
      </c>
      <c r="M9" s="108" t="str">
        <f>+IF(AND(E9=$S$9,F9=$V$8),A9,"")&amp;" "&amp;IF(AND(E10=$S$9,F10=$V$8),A10,"")&amp;" "&amp;IF(AND(E11=$S$9,F11=$V$8),A11,"")&amp;" "&amp;IF(AND(E12=$S$9,F12=$V$8),A12,"")&amp;" "&amp;IF(AND(E13=$S$9,F13=$V$8),A13,"")&amp;" "&amp;IF(AND(E14=$S$9,F14=$V$8),A14,"")&amp;" "&amp;IF(AND(E15=$S$9,F15=$V$8),A15,"")&amp;" "&amp;IF(AND(E16=$S$9,F16=$V$8),A16,"")&amp;" "&amp;IF(AND(E17=$S$9,F17=$V$8),A17,"")&amp;" "&amp;IF(AND(E18=$S$9,F18=$V$8),A18,"")&amp;" "&amp;IF(AND(E19=$S$9,F19=$V$8),A19,"")&amp;" "&amp;IF(AND(E20=$S$9,F20=$V$8),A20,"")&amp;" "&amp;IF(AND(E21=$S$9,F21=$V$8),A21,"")&amp;" "&amp;IF(AND(E22=$S$9,F22=$V$8),A22,"")&amp;" "&amp;IF(AND(E23=$S$9,F23=$V$8),A23,"")&amp;" "&amp;IF(AND(E24=$S$9,F24=$V$8),A24,"")&amp;" "&amp;IF(AND(E25=$S$9,F25=$V$8),A25,"")&amp;" "&amp;IF(AND(E26=$S$9,F26=$V$8),A26,"")&amp;" "&amp;IF(AND(E27=$S$9,F27=$V$8),A27,"")&amp;" "&amp;IF(AND(E28=$S$9,F28=$V$8),A28,"")</f>
        <v xml:space="preserve">                   </v>
      </c>
      <c r="N9" s="108" t="str">
        <f>+IF(AND(E9=$S$9,F9=$W$8),A9,"")&amp;" "&amp;IF(AND(E10=$S$9,F10=$W$8),A10,"")&amp;" "&amp;IF(AND(E11=$S$9,F11=$W$8),A11,"")&amp;" "&amp;IF(AND(E12=$S$9,F12=$W$8),A12,"")&amp;" "&amp;IF(AND(E13=$S$9,F13=$W$8),A13,"")&amp;" "&amp;IF(AND(E14=$S$9,F14=$W$8),A14,"")&amp;" "&amp;IF(AND(E15=$S$9,F15=$W$8),A15,"")&amp;" "&amp;IF(AND(E16=$S$9,F16=$W$8),A16,"")&amp;" "&amp;IF(AND(E17=$S$9,F17=$W$8),A17,"")&amp;" "&amp;IF(AND(E18=$S$9,F18=$W$8),A18,"")&amp;" "&amp;IF(AND(E19=$S$9,F19=$W$8),A19,"")&amp;" "&amp;IF(AND(E20=$S$9,F20=$W$8),A20,"")&amp;" "&amp;IF(AND(E21=$S$9,F21=$W$8),A21,"")&amp;" "&amp;IF(AND(E22=$S$9,F22=$W$8),A22,"")&amp;" "&amp;IF(AND(E23=$S$9,F23=$W$8),A23,"")&amp;" "&amp;IF(AND(E24=$S$9,F24=$W$8),A24,"")&amp;" "&amp;IF(AND(E25=$S$9,F25=$W$8),A25,"")&amp;" "&amp;IF(AND(E26=$S$9,F26=$W$8),A26,"")&amp;" "&amp;IF(AND(E27=$S$9,F27=$W$8),A27,"")&amp;" "&amp;IF(AND(E28=$S$9,F28=$W$8),A28,"")</f>
        <v xml:space="preserve">                   </v>
      </c>
      <c r="O9" s="109" t="str">
        <f>+IF(AND(E9=$S$9,F9=$X$8),A9,"")&amp;" "&amp;IF(AND(E10=$S$9,F10=$X$8),A10,"")&amp;" "&amp;IF(AND(E11=$S$9,F11=$X$8),A11,"")&amp;" "&amp;IF(AND(E12=$S$9,F12=$X$8),A12,"")&amp;" "&amp;IF(AND(E13=$S$9,F13=$X$8),A13,"")&amp;" "&amp;IF(AND(E14=$S$9,F14=$X$8),A14,"")&amp;" "&amp;IF(AND(E15=$S$9,F15=$X$8),A15,"")&amp;" "&amp;IF(AND(E16=$S$9,F16=$X$8),A16,"")&amp;" "&amp;IF(AND(E17=$S$9,F17=$X$8),A17,"")&amp;" "&amp;IF(AND(E18=$S$9,F18=$X$8),A18,"")&amp;" "&amp;IF(AND(E19=$S$9,F19=$X$8),A19,"")&amp;" "&amp;IF(AND(E20=$S$9,F20=$X$8),A20,"")&amp;" "&amp;IF(AND(E21=$S$9,F21=$X$8),A21,"")&amp;" "&amp;IF(AND(E22=$S$9,F22=$X$8),A22,"")&amp;" "&amp;IF(AND(E23=$S$9,F23=$X$8),A23,"")&amp;" "&amp;IF(AND(E24=$S$9,F24=$X$8),A24,"")&amp;" "&amp;IF(AND(E25=$S$9,F25=$X$8),A25,"")&amp;" "&amp;IF(AND(E26=$S$9,F26=$X$8),A26,"")&amp;" "&amp;IF(AND(E27=$S$9,F27=$X$8),A27,"")&amp;" "&amp;IF(AND(E28=$S$9,F28=$X$8),A28,"")</f>
        <v xml:space="preserve">                   </v>
      </c>
      <c r="P9" s="107"/>
      <c r="Q9" s="466" t="s">
        <v>54</v>
      </c>
      <c r="R9" s="110">
        <v>1</v>
      </c>
      <c r="S9" s="101" t="s">
        <v>62</v>
      </c>
      <c r="T9" s="108" t="s">
        <v>85</v>
      </c>
      <c r="U9" s="108" t="s">
        <v>85</v>
      </c>
      <c r="V9" s="108" t="s">
        <v>85</v>
      </c>
      <c r="W9" s="108" t="s">
        <v>85</v>
      </c>
      <c r="X9" s="109" t="s">
        <v>84</v>
      </c>
      <c r="AA9" s="91"/>
      <c r="AB9" s="91"/>
      <c r="AC9" s="103"/>
      <c r="AD9" s="103"/>
      <c r="AE9" s="103"/>
      <c r="AF9" s="111"/>
      <c r="AG9" s="111"/>
      <c r="AH9" s="111"/>
      <c r="AI9" s="111"/>
      <c r="AJ9" s="111"/>
      <c r="AK9" s="103"/>
      <c r="AL9" s="103"/>
    </row>
    <row r="10" spans="1:38" ht="30.9" customHeight="1" x14ac:dyDescent="0.25">
      <c r="A10" s="104" t="str">
        <f>'2 CONTEXTO E IDENTIFICACIÓN'!A10</f>
        <v>R2</v>
      </c>
      <c r="B10" s="105" t="str">
        <f>+'2 CONTEXTO E IDENTIFICACIÓN'!E10</f>
        <v>Posibilidad de pérdida Reputacional y Económica por Aumento de la insatisfacción de los usuarios baja adherencia a Protocolos y estrategias para garantizar la humanización y la calidad en la prestación de los servicios de salud.</v>
      </c>
      <c r="C10" s="135">
        <f>+'5 VALORACIÓN DEL CONTROL'!S15</f>
        <v>8.6399999999999991E-2</v>
      </c>
      <c r="D10" s="106">
        <f>+'5 VALORACIÓN DEL CONTROL'!T15</f>
        <v>0.6</v>
      </c>
      <c r="E10" s="136" t="str">
        <f t="shared" ref="E10:E28" si="0">+IF(C10=0,"",IF(C10&lt;=$R$13,$S$13,IF(C10&lt;=$R$12,$S$12,IF(C10&lt;=$R$11,$S$11,IF(C10&lt;=$R$10,$S$10,IF(C10&lt;=$R$9,$S$9,""))))))</f>
        <v>Muy Baja</v>
      </c>
      <c r="F10" s="136" t="str">
        <f t="shared" ref="F10:F28" si="1">+IF(D10=0,"",IF(D10&lt;=$T$7,$T$8,IF(D10&lt;=$U$7,$U$8,IF(D10&lt;=$V$7,$V$8,IF(D10&lt;=$W$7,$W$8,IF(D10&lt;=$X$7,$X$8,""))))))</f>
        <v>Moderado</v>
      </c>
      <c r="G10" s="105" t="str">
        <f>+IF(E10=$S$9,IF(F10=$T$8,$T$9,IF(F10=$U$8,$U$9,IF(F10=$V$8,$V$9,IF(F10=$W$8,$W$9,IF(F10=$X$8,$X$9))))),IF(E10=$S$10,IF(F10=$T$8,$T$10,IF(F10=$U$8,$U$10,IF(F10=$V$8,$V$10,IF(F10=$W$8,$W$10,IF(F10=$X$8,$X$10))))),IF(E10=$S$11,IF(F10=$T$8,$T$11,IF(F10=$U$8,$U$11,IF(F10=$V$8,$V$11,IF(F10=$W$8,$W$11,IF(F10=$X$8,$X$11))))),IF(E10=$S$12,IF(F10=$T$8,$T$12,IF(F10=$U$8,$U$12,IF(F10=$V$8,$V$12,IF(F10=$W$8,$W$12,IF(F10=$X$8,$X$12))))),IF(E10=$S$13,IF(F10=$T$8,$T$13,IF(F10=$U$8,$U$13,IF(F10=$V$8,$V$13,IF(F10=$W$8,$W$13,IF(F10=$X$8,$X$13))))),"")))))</f>
        <v>Moderado</v>
      </c>
      <c r="H10" s="107"/>
      <c r="I10" s="426"/>
      <c r="J10" s="98" t="s">
        <v>61</v>
      </c>
      <c r="K10" s="112" t="str">
        <f>+IF(AND(E9=$S$10,F9=$T$8),A9,"")&amp;" "&amp;IF(AND(E10=$S$10,F10=$T$8),A10,"")&amp;" "&amp;IF(AND(E11=$S$10,F11=$T$8),A11,"")&amp;" "&amp;IF(AND(E12=$S$10,F12=$T$8),A12,"")&amp;" "&amp;IF(AND(E13=$S$10,F13=$T$8),A13,"")&amp;" "&amp;IF(AND(E14=$S$10,F14=$T$8),A14,"")&amp;" "&amp;IF(AND(E15=$S$10,F15=$T$8),A15,"")&amp;" "&amp;IF(AND(E16=$S$10,F16=$T$8),A16,"")&amp;" "&amp;IF(AND(E17=$S$10,F17=$T$8),A17,"")&amp;" "&amp;IF(AND(E18=$S$10,F18=$T$8),A18,"")&amp;" "&amp;IF(AND(E19=$S$10,F19=$T$8),A19,"")&amp;" "&amp;IF(AND(E20=$S$10,F20=$T$8),A20,"")&amp;" "&amp;IF(AND(E21=$S$10,F21=$T$8),A21,"")&amp;" "&amp;IF(AND(E22=$S$10,F22=$T$8),A22,"")&amp;" "&amp;IF(AND(E23=$S$10,F23=$T$8),A23,"")&amp;" "&amp;IF(AND(E24=$S$10,F24=$T$8),A24,"")&amp;" "&amp;IF(AND(E25=$S$10,F25=$T$8),A25,"")&amp;" "&amp;IF(AND(E26=$S$10,F26=$T$8),A26,"")&amp;" "&amp;IF(AND(E27=$S$10,F27=$T$8),A27,"")&amp;" "&amp;IF(AND(E28=$S$10,F28=$T$8),A28,"")</f>
        <v xml:space="preserve">                   </v>
      </c>
      <c r="L10" s="112" t="str">
        <f>+IF(AND(E9=$S$10,F9=$U$8),A9,"")&amp;" "&amp;IF(AND(E10=$S$10,F10=$U$8),A10,"")&amp;" "&amp;IF(AND(E11=$S$10,F11=$U$8),A11,"")&amp;" "&amp;IF(AND(E12=$S$10,F12=$U$8),A12,"")&amp;" "&amp;IF(AND(E13=$S$10,F13=$U$8),A13,"")&amp;" "&amp;IF(AND(E14=$S$10,F14=$U$8),A14,"")&amp;" "&amp;IF(AND(E15=$S$10,F15=$U$8),A15,"")&amp;" "&amp;IF(AND(E16=$S$10,F16=$U$8),A16,"")&amp;" "&amp;IF(AND(E17=$S$10,F17=$U$8),A17,"")&amp;" "&amp;IF(AND(E18=$S$10,F18=$U$8),A18,"")&amp;" "&amp;IF(AND(E19=$S$10,F19=$U$8),A19,"")&amp;" "&amp;IF(AND(E20=$S$10,F20=$U$8),A20,"")&amp;" "&amp;IF(AND(E21=$S$10,F21=$U$8),A21,"")&amp;" "&amp;IF(AND(E22=$S$10,F22=$U$8),A22,"")&amp;" "&amp;IF(AND(E23=$S$10,F23=$U$8),A23,"")&amp;" "&amp;IF(AND(E24=$S$10,F24=$U$8),A24,"")&amp;" "&amp;IF(AND(E25=$S$10,F25=$U$8),A25,"")&amp;" "&amp;IF(AND(E26=$S$10,F26=$U$8),A26,"")&amp;" "&amp;IF(AND(E27=$S$10,F27=$U$8),A27,"")&amp;" "&amp;IF(AND(E28=$S$10,F28=$U$8),A28,"")</f>
        <v xml:space="preserve">                   </v>
      </c>
      <c r="M10" s="108" t="str">
        <f>+IF(AND(E9=$S$10,F9=$V$8),A9,"")&amp;" "&amp;IF(AND(E10=$S$10,F10=$V$8),A10,"")&amp;" "&amp;IF(AND(E11=$S$10,F11=$V$8),A11,"")&amp;" "&amp;IF(AND(E12=$S$10,F12=$V$8),A12,"")&amp;" "&amp;IF(AND(E13=$S$10,F13=$V$8),A13,"")&amp;" "&amp;IF(AND(E14=$S$10,F14=$V$8),A14,"")&amp;" "&amp;IF(AND(E15=$S$10,F15=$V$8),A15,"")&amp;" "&amp;IF(AND(E16=$S$10,F16=$V$8),A16,"")&amp;" "&amp;IF(AND(E17=$S$10,F17=$V$8),A17,"")&amp;" "&amp;IF(AND(E18=$S$10,F18=$V$8),A18,"")&amp;" "&amp;IF(AND(E19=$S$10,F19=$V$8),A19,"")&amp;" "&amp;IF(AND(E20=$S$10,F20=$V$8),A20,"")&amp;" "&amp;IF(AND(E21=$S$10,F21=$V$8),A21,"")&amp;" "&amp;IF(AND(E22=$S$10,F22=$V$8),A22,"")&amp;" "&amp;IF(AND(E23=$S$10,F23=$V$8),A23,"")&amp;" "&amp;IF(AND(E24=$S$10,F24=$V$8),A24,"")&amp;" "&amp;IF(AND(E25=$S$10,F25=$V$8),A25,"")&amp;" "&amp;IF(AND(E26=$S$10,F26=$V$8),A26,"")&amp;" "&amp;IF(AND(E27=$S$10,F27=$V$8),A27,"")&amp;" "&amp;IF(AND(E28=$S$10,F28=$V$8),A28,"")</f>
        <v xml:space="preserve">                   </v>
      </c>
      <c r="N10" s="108" t="str">
        <f>+IF(AND(E9=$S$10,F9=$W$8),A9,"")&amp;" "&amp;IF(AND(E10=$S$10,F10=$W$8),A10,"")&amp;" "&amp;IF(AND(E11=$S$10,F11=$W$8),A11,"")&amp;" "&amp;IF(AND(E12=$S$10,F12=$W$8),A12,"")&amp;" "&amp;IF(AND(E13=$S$10,F13=$W$8),A13,"")&amp;" "&amp;IF(AND(E14=$S$10,F14=$W$8),A14,"")&amp;" "&amp;IF(AND(E15=$S$10,F15=$W$8),A15,"")&amp;" "&amp;IF(AND(E16=$S$10,F16=$W$8),A16,"")&amp;" "&amp;IF(AND(E17=$S$10,F17=$W$8),A17,"")&amp;" "&amp;IF(AND(E18=$S$10,F18=$W$8),A18,"")&amp;" "&amp;IF(AND(E19=$S$10,F19=$W$8),A19,"")&amp;" "&amp;IF(AND(E20=$S$10,F20=$W$8),A20,"")&amp;" "&amp;IF(AND(E21=$S$10,F21=$W$8),A21,"")&amp;" "&amp;IF(AND(E22=$S$10,F22=$W$8),A22,"")&amp;" "&amp;IF(AND(E23=$S$10,F23=$W$8),A23,"")&amp;" "&amp;IF(AND(E24=$S$10,F24=$W$8),A24,"")&amp;" "&amp;IF(AND(E25=$S$10,F25=$W$8),A25,"")&amp;" "&amp;IF(AND(E26=$S$10,F26=$W$8),A26,"")&amp;" "&amp;IF(AND(E27=$S$10,F27=$W$8),A27,"")&amp;" "&amp;IF(AND(E28=$S$10,F28=$W$8),A28,"")</f>
        <v xml:space="preserve">                   </v>
      </c>
      <c r="O10" s="109" t="str">
        <f>+IF(AND(E9=$S$10,F9=$X$8),A9,"")&amp;" "&amp;IF(AND(E10=$S$10,F10=$X$8),A10,"")&amp;" "&amp;IF(AND(E11=$S$10,F11=$X$8),A11,"")&amp;" "&amp;IF(AND(E12=$S$10,F12=$X$8),A12,"")&amp;" "&amp;IF(AND(E13=$S$10,F13=$X$8),A13,"")&amp;" "&amp;IF(AND(E14=$S$10,F14=$X$8),A14,"")&amp;" "&amp;IF(AND(E15=$S$10,F15=$X$8),A15,"")&amp;" "&amp;IF(AND(E16=$S$10,F16=$X$8),A16,"")&amp;" "&amp;IF(AND(E17=$S$10,F17=$X$8),A17,"")&amp;" "&amp;IF(AND(E18=$S$10,F18=$X$8),A18,"")&amp;" "&amp;IF(AND(E19=$S$10,F19=$X$8),A19,"")&amp;" "&amp;IF(AND(E20=$S$10,F20=$X$8),A20,"")&amp;" "&amp;IF(AND(E21=$S$10,F21=$X$8),A21,"")&amp;" "&amp;IF(AND(E22=$S$10,F22=$X$8),A22,"")&amp;" "&amp;IF(AND(E23=$S$10,F23=$X$8),A23,"")&amp;" "&amp;IF(AND(E24=$S$10,F24=$X$8),A24,"")&amp;" "&amp;IF(AND(E25=$S$10,F25=$X$8),A25,"")&amp;" "&amp;IF(AND(E26=$S$10,F26=$X$8),A26,"")&amp;" "&amp;IF(AND(E27=$S$10,F27=$X$8),A27,"")&amp;" "&amp;IF(AND(E28=$S$10,F28=$X$8),A28,"")</f>
        <v xml:space="preserve">                   </v>
      </c>
      <c r="P10" s="107"/>
      <c r="Q10" s="466"/>
      <c r="R10" s="110">
        <v>0.8</v>
      </c>
      <c r="S10" s="101" t="s">
        <v>61</v>
      </c>
      <c r="T10" s="112" t="s">
        <v>5</v>
      </c>
      <c r="U10" s="112" t="s">
        <v>5</v>
      </c>
      <c r="V10" s="108" t="s">
        <v>85</v>
      </c>
      <c r="W10" s="108" t="s">
        <v>85</v>
      </c>
      <c r="X10" s="109" t="s">
        <v>84</v>
      </c>
      <c r="AA10" s="91"/>
      <c r="AB10" s="91"/>
      <c r="AC10" s="103"/>
      <c r="AD10" s="113"/>
      <c r="AE10" s="114"/>
      <c r="AF10" s="111"/>
      <c r="AG10" s="111"/>
      <c r="AH10" s="111"/>
      <c r="AI10" s="111"/>
      <c r="AJ10" s="111"/>
      <c r="AK10" s="103"/>
      <c r="AL10" s="103"/>
    </row>
    <row r="11" spans="1:38" ht="30.9" customHeight="1" x14ac:dyDescent="0.25">
      <c r="A11" s="104" t="str">
        <f>'2 CONTEXTO E IDENTIFICACIÓN'!A11</f>
        <v>R3</v>
      </c>
      <c r="B11" s="105" t="str">
        <f>+'2 CONTEXTO E IDENTIFICACIÓN'!E11</f>
        <v>Posibilidad de pérdida Económica y Reputacional Por ineficiencia en el uso de los recursos financieros, humanos, tecnológicos debido a fallas en el seguimiento y control de los planes y programas institucionales que materializan la plataforma estratégica de la ESE.</v>
      </c>
      <c r="C11" s="135">
        <f>+'5 VALORACIÓN DEL CONTROL'!S19</f>
        <v>0.24</v>
      </c>
      <c r="D11" s="106">
        <f>+'5 VALORACIÓN DEL CONTROL'!T19</f>
        <v>0.6</v>
      </c>
      <c r="E11" s="136" t="str">
        <f t="shared" si="0"/>
        <v>Baja</v>
      </c>
      <c r="F11" s="136" t="str">
        <f t="shared" si="1"/>
        <v>Moderado</v>
      </c>
      <c r="G11" s="105" t="str">
        <f>+IF(E11=$S$9,IF(F11=$T$8,$T$9,IF(F11=$U$8,$U$9,IF(F11=$V$8,$V$9,IF(F11=$W$8,$W$9,IF(F11=$X$8,$X$9))))),IF(E11=$S$10,IF(F11=$T$8,$T$10,IF(F11=$U$8,$U$10,IF(F11=$V$8,$V$10,IF(F11=$W$8,$W$10,IF(F11=$X$8,$X$10))))),IF(E11=$S$11,IF(F11=$T$8,$T$11,IF(F11=$U$8,$U$11,IF(F11=$V$8,$V$11,IF(F11=$W$8,$W$11,IF(F11=$X$8,$X$11))))),IF(E11=$S$12,IF(F11=$T$8,$T$12,IF(F11=$U$8,$U$12,IF(F11=$V$8,$V$12,IF(F11=$W$8,$W$12,IF(F11=$X$8,$X$12))))),IF(E11=$S$13,IF(F11=$T$8,$T$13,IF(F11=$U$8,$U$13,IF(F11=$V$8,$V$13,IF(F11=$W$8,$W$13,IF(F11=$X$8,$X$13))))),"")))))</f>
        <v>Moderado</v>
      </c>
      <c r="H11" s="107"/>
      <c r="I11" s="426"/>
      <c r="J11" s="98" t="s">
        <v>59</v>
      </c>
      <c r="K11" s="112" t="str">
        <f>+IF(AND(E9=$S$11,F9=$T$8),A9,"")&amp;" "&amp;IF(AND(E10=$S$11,F10=$T$8),A10,"")&amp;" "&amp;IF(AND(E11=$S$11,F11=$T$8),A11,"")&amp;" "&amp;IF(AND(E12=$S$11,F12=$T$8),A12,"")&amp;" "&amp;IF(AND(E13=$S$11,F13=$T$8),A13,"")&amp;" "&amp;IF(AND(E14=$S$11,F14=$T$8),A14,"")&amp;" "&amp;IF(AND(E15=$S$11,F15=$T$8),A15,"")&amp;" "&amp;IF(AND(E16=$S$11,F16=$T$8),A16,"")&amp;" "&amp;IF(AND(E17=$S$11,F17=$T$8),A17,"")&amp;" "&amp;IF(AND(E18=$S$11,F18=$T$8),A18,"")&amp;" "&amp;IF(AND(E19=$S$11,F19=$T$8),A19,"")&amp;" "&amp;IF(AND(E20=$S$11,F20=$T$8),A20,"")&amp;" "&amp;IF(AND(E21=$S$11,F21=$T$8),A21,"")&amp;" "&amp;IF(AND(E22=$S$11,F22=$T$8),A22,"")&amp;" "&amp;IF(AND(E23=$S$11,F23=$T$8),A23,"")&amp;" "&amp;IF(AND(E24=$S$11,F24=$T$8),A24,"")&amp;" "&amp;IF(AND(E25=$S$11,F25=$T$8),A25,"")&amp;" "&amp;IF(AND(E26=$S$11,F26=$T$8),A26,"")&amp;" "&amp;IF(AND(E27=$S$11,F27=$T$8),A27,"")&amp;" "&amp;IF(AND(E28=$S$11,F28=$T$8),A28,"")</f>
        <v xml:space="preserve">                   </v>
      </c>
      <c r="L11" s="112" t="str">
        <f>+IF(AND(E9=$S$11,F9=$U$8),A9,"")&amp;" "&amp;IF(AND(E10=$S$11,F10=$U$8),A10,"")&amp;" "&amp;IF(AND(E11=$S$11,F11=$U$8),A11,"")&amp;" "&amp;IF(AND(E12=$S$11,F12=$U$8),A12,"")&amp;" "&amp;IF(AND(E13=$S$11,F13=$U$8),A13,"")&amp;" "&amp;IF(AND(E14=$S$11,F14=$U$8),A14,"")&amp;" "&amp;IF(AND(E15=$S$11,F15=$U$8),A15,"")&amp;" "&amp;IF(AND(E16=$S$11,F16=$U$8),A16,"")&amp;" "&amp;IF(AND(E17=$S$11,F17=$U$8),A17,"")&amp;" "&amp;IF(AND(E18=$S$11,F18=$U$8),A18,"")&amp;" "&amp;IF(AND(E19=$S$11,F19=$U$8),A19,"")&amp;" "&amp;IF(AND(E20=$S$11,F20=$U$8),A20,"")&amp;" "&amp;IF(AND(E21=$S$11,F21=$U$8),A21,"")&amp;" "&amp;IF(AND(E22=$S$11,F22=$U$8),A22,"")&amp;" "&amp;IF(AND(E23=$S$11,F23=$U$8),A23,"")&amp;" "&amp;IF(AND(E24=$S$11,F24=$U$8),A24,"")&amp;" "&amp;IF(AND(E25=$S$11,F25=$U$8),A25,"")&amp;" "&amp;IF(AND(E26=$S$11,F26=$U$8),A26,"")&amp;" "&amp;IF(AND(E27=$S$11,F27=$U$8),A27,"")&amp;" "&amp;IF(AND(E28=$S$11,F28=$U$8),A28,"")</f>
        <v xml:space="preserve">                   </v>
      </c>
      <c r="M11" s="112" t="str">
        <f>+IF(AND(E9=$S$11,F9=$V$8),A9,"")&amp;" "&amp;IF(AND(E10=$S$11,F10=$V$8),A10,"")&amp;" "&amp;IF(AND(E11=$S$11,F11=$V$8),A11,"")&amp;" "&amp;IF(AND(E12=$S$11,F12=$V$8),A12,"")&amp;" "&amp;IF(AND(E13=$S$11,F13=$V$8),A13,"")&amp;" "&amp;IF(AND(E14=$S$11,F14=$V$8),A14,"")&amp;" "&amp;IF(AND(E15=$S$11,F15=$V$8),A15,"")&amp;" "&amp;IF(AND(E16=$S$11,F16=$V$8),A16,"")&amp;" "&amp;IF(AND(E17=$S$11,F17=$V$8),A17,"")&amp;" "&amp;IF(AND(E18=$S$11,F18=$V$8),A18,"")&amp;" "&amp;IF(AND(E19=$S$11,F19=$V$8),A19,"")&amp;" "&amp;IF(AND(E20=$S$11,F20=$V$8),A20,"")&amp;" "&amp;IF(AND(E21=$S$11,F21=$V$8),A21,"")&amp;" "&amp;IF(AND(E22=$S$11,F22=$V$8),A22,"")&amp;" "&amp;IF(AND(E23=$S$11,F23=$V$8),A23,"")&amp;" "&amp;IF(AND(E24=$S$11,F24=$V$8),A24,"")&amp;" "&amp;IF(AND(E25=$S$11,F25=$V$8),A25,"")&amp;" "&amp;IF(AND(E26=$S$11,F26=$V$8),A26,"")&amp;" "&amp;IF(AND(E27=$S$11,F27=$V$8),A27,"")&amp;" "&amp;IF(AND(E28=$S$11,F28=$V$8),A28,"")</f>
        <v xml:space="preserve">                   </v>
      </c>
      <c r="N11" s="108" t="str">
        <f>+IF(AND(E9=$S$11,F9=$W$8),A9,"")&amp;" "&amp;IF(AND(E10=$S$11,F10=$W$8),A10,"")&amp;" "&amp;IF(AND(E11=$S$11,F11=$W$8),A11,"")&amp;" "&amp;IF(AND(E12=$S$11,F12=$W$8),A12,"")&amp;" "&amp;IF(AND(E13=$S$11,F13=$W$8),A13,"")&amp;" "&amp;IF(AND(E14=$S$11,F14=$W$8),A14,"")&amp;" "&amp;IF(AND(E15=$S$11,F15=$W$8),A15,"")&amp;" "&amp;IF(AND(E16=$S$11,F16=$W$8),A16,"")&amp;" "&amp;IF(AND(E17=$S$11,F17=$W$8),A17,"")&amp;" "&amp;IF(AND(E18=$S$11,F18=$W$8),A18,"")&amp;" "&amp;IF(AND(E19=$S$11,F19=$W$8),A19,"")&amp;" "&amp;IF(AND(E20=$S$11,F20=$W$8),A20,"")&amp;" "&amp;IF(AND(E21=$S$11,F21=$W$8),A21,"")&amp;" "&amp;IF(AND(E22=$S$11,F22=$W$8),A22,"")&amp;" "&amp;IF(AND(E23=$S$11,F23=$W$8),A23,"")&amp;" "&amp;IF(AND(E24=$S$11,F24=$W$8),A24,"")&amp;" "&amp;IF(AND(E25=$S$11,F25=$W$8),A25,"")&amp;" "&amp;IF(AND(E26=$S$11,F26=$W$8),A26,"")&amp;" "&amp;IF(AND(E27=$S$11,F27=$W$8),A27,"")&amp;" "&amp;IF(AND(E28=$S$11,F28=$W$8),A28,"")</f>
        <v xml:space="preserve">                   </v>
      </c>
      <c r="O11" s="109" t="str">
        <f>+IF(AND(E9=$S$11,F9=$X$8),A9,"")&amp;" "&amp;IF(AND(E10=$S$11,F10=$X$8),A10,"")&amp;" "&amp;IF(AND(E11=$S$11,F11=$X$8),A11,"")&amp;" "&amp;IF(AND(E12=$S$11,F12=$X$8),A12,"")&amp;" "&amp;IF(AND(E13=$S$11,F13=$X$8),A13,"")&amp;" "&amp;IF(AND(E14=$S$11,F14=$X$8),A14,"")&amp;" "&amp;IF(AND(E15=$S$11,F15=$X$8),A15,"")&amp;" "&amp;IF(AND(E16=$S$11,F16=$X$8),A16,"")&amp;" "&amp;IF(AND(E17=$S$11,F17=$X$8),A17,"")&amp;" "&amp;IF(AND(E18=$S$11,F18=$X$8),A18,"")&amp;" "&amp;IF(AND(E19=$S$11,F19=$X$8),A19,"")&amp;" "&amp;IF(AND(E20=$S$11,F20=$X$8),A20,"")&amp;" "&amp;IF(AND(E21=$S$11,F21=$X$8),A21,"")&amp;" "&amp;IF(AND(E22=$S$11,F22=$X$8),A22,"")&amp;" "&amp;IF(AND(E23=$S$11,F23=$X$8),A23,"")&amp;" "&amp;IF(AND(E24=$S$11,F24=$X$8),A24,"")&amp;" "&amp;IF(AND(E25=$S$11,F25=$X$8),A25,"")&amp;" "&amp;IF(AND(E26=$S$11,F26=$X$8),A26,"")&amp;" "&amp;IF(AND(E27=$S$11,F27=$X$8),A27,"")&amp;" "&amp;IF(AND(E28=$S$11,F28=$X$8),A28,"")</f>
        <v xml:space="preserve">                   </v>
      </c>
      <c r="P11" s="107"/>
      <c r="Q11" s="466"/>
      <c r="R11" s="110">
        <v>0.6</v>
      </c>
      <c r="S11" s="101" t="s">
        <v>59</v>
      </c>
      <c r="T11" s="112" t="s">
        <v>5</v>
      </c>
      <c r="U11" s="112" t="s">
        <v>5</v>
      </c>
      <c r="V11" s="112" t="s">
        <v>5</v>
      </c>
      <c r="W11" s="108" t="s">
        <v>85</v>
      </c>
      <c r="X11" s="109" t="s">
        <v>84</v>
      </c>
      <c r="AA11" s="91"/>
      <c r="AB11" s="91"/>
      <c r="AC11" s="103"/>
      <c r="AD11" s="113"/>
      <c r="AE11" s="114"/>
      <c r="AF11" s="111"/>
      <c r="AG11" s="111"/>
      <c r="AH11" s="111"/>
      <c r="AI11" s="111"/>
      <c r="AJ11" s="115"/>
      <c r="AK11" s="103"/>
      <c r="AL11" s="103"/>
    </row>
    <row r="12" spans="1:38" ht="30.9" customHeight="1" x14ac:dyDescent="0.25">
      <c r="A12" s="104" t="str">
        <f>'2 CONTEXTO E IDENTIFICACIÓN'!A12</f>
        <v>R4</v>
      </c>
      <c r="B12" s="105" t="str">
        <f>+'2 CONTEXTO E IDENTIFICACIÓN'!E12</f>
        <v>Posibilidad de pérdida Reputacional Por afectación de la imagen institucional debido al incumplimiento de las metas e indicadores trazados en los diferentes planes y programas institucionales.</v>
      </c>
      <c r="C12" s="135">
        <f>+'5 VALORACIÓN DEL CONTROL'!S23</f>
        <v>0.24</v>
      </c>
      <c r="D12" s="106">
        <f>+'5 VALORACIÓN DEL CONTROL'!T23</f>
        <v>0.6</v>
      </c>
      <c r="E12" s="136" t="str">
        <f t="shared" si="0"/>
        <v>Baja</v>
      </c>
      <c r="F12" s="136" t="str">
        <f t="shared" si="1"/>
        <v>Moderado</v>
      </c>
      <c r="G12" s="105" t="str">
        <f t="shared" ref="G12:G28" si="2">+IF(E12=$S$9,IF(F12=$T$8,$T$9,IF(F12=$U$8,$U$9,IF(F12=$V$8,$V$9,IF(F12=$W$8,$W$9,IF(F12=$X$8,$X$9))))),IF(E12=$S$10,IF(F12=$T$8,$T$10,IF(F12=$U$8,$U$10,IF(F12=$V$8,$V$10,IF(F12=$W$8,$W$10,IF(F12=$X$8,$X$10))))),IF(E12=$S$11,IF(F12=$T$8,$T$11,IF(F12=$U$8,$U$11,IF(F12=$V$8,$V$11,IF(F12=$W$8,$W$11,IF(F12=$X$8,$X$11))))),IF(E12=$S$12,IF(F12=$T$8,$T$12,IF(F12=$U$8,$U$12,IF(F12=$V$8,$V$12,IF(F12=$W$8,$W$12,IF(F12=$X$8,$X$12))))),IF(E12=$S$13,IF(F12=$T$8,$T$13,IF(F12=$U$8,$U$13,IF(F12=$V$8,$V$13,IF(F12=$W$8,$W$13,IF(F12=$X$8,$X$13))))),"")))))</f>
        <v>Moderado</v>
      </c>
      <c r="H12" s="107"/>
      <c r="I12" s="426"/>
      <c r="J12" s="98" t="s">
        <v>57</v>
      </c>
      <c r="K12" s="116" t="str">
        <f>+IF(AND(E9=$S$12,F9=$T$8),A9,"")&amp;" "&amp;IF(AND(E10=$S$12,F10=$T$8),A10,"")&amp;" "&amp;IF(AND(E11=$S$12,F11=$T$8),A11,"")&amp;" "&amp;IF(AND(E12=$S$12,F12=$T$8),A12,"")&amp;" "&amp;IF(AND(E13=$S$12,F13=$T$8),A13,"")&amp;" "&amp;IF(AND(E14=$S$12,F14=$T$8),A14,"")&amp;" "&amp;IF(AND(E15=$S$12,F15=$T$8),A15,"")&amp;" "&amp;IF(AND(E16=$S$12,F16=$T$8),A16,"")&amp;" "&amp;IF(AND(E17=$S$12,F17=$T$8),A17,"")&amp;" "&amp;IF(AND(E18=$S$12,F18=$T$8),A18,"")&amp;" "&amp;IF(AND(E19=$S$12,F19=$T$8),A19,"")&amp;" "&amp;IF(AND(E20=$S$12,F20=$T$8),A20,"")&amp;" "&amp;IF(AND(E21=$S$12,F21=$T$8),A21,"")&amp;" "&amp;IF(AND(E22=$S$12,F22=$T$8),A22,"")&amp;" "&amp;IF(AND(E23=$S$12,F23=$T$8),A23,"")&amp;" "&amp;IF(AND(E24=$S$12,F24=$T$8),A24,"")&amp;" "&amp;IF(AND(E25=$S$12,F25=$T$8),A25,"")&amp;" "&amp;IF(AND(E26=$S$12,F26=$T$8),A26,"")&amp;" "&amp;IF(AND(E27=$S$12,F27=$T$8),A27,"")&amp;" "&amp;IF(AND(E28=$S$12,F28=$T$8),A28,"")</f>
        <v xml:space="preserve">                   </v>
      </c>
      <c r="L12" s="112" t="str">
        <f>+IF(AND(E9=$S$12,F9=$U$8),A9,"")&amp;" "&amp;IF(AND(E10=$S$12,F10=$U$8),A10,"")&amp;" "&amp;IF(AND(E11=$S$12,F11=$U$8),A11,"")&amp;" "&amp;IF(AND(E12=$S$12,F12=$U$8),A12,"")&amp;" "&amp;IF(AND(E13=$S$12,F13=$U$8),A13,"")&amp;" "&amp;IF(AND(E14=$S$12,F14=$U$8),A14,"")&amp;" "&amp;IF(AND(E15=$S$12,F15=$U$8),A15,"")&amp;" "&amp;IF(AND(E16=$S$12,F16=$U$8),A16,"")&amp;" "&amp;IF(AND(E17=$S$12,F17=$U$8),A17,"")&amp;" "&amp;IF(AND(E18=$S$12,F18=$U$8),A18,"")&amp;" "&amp;IF(AND(E19=$S$12,F19=$U$8),A19,"")&amp;" "&amp;IF(AND(E20=$S$12,F20=$U$8),A20,"")&amp;" "&amp;IF(AND(E21=$S$12,F21=$U$8),A21,"")&amp;" "&amp;IF(AND(E22=$S$12,F22=$U$8),A22,"")&amp;" "&amp;IF(AND(E23=$S$12,F23=$U$8),A23,"")&amp;" "&amp;IF(AND(E24=$S$12,F24=$U$8),A24,"")&amp;" "&amp;IF(AND(E25=$S$12,F25=$U$8),A25,"")&amp;" "&amp;IF(AND(E26=$S$12,F26=$U$8),A26,"")&amp;" "&amp;IF(AND(E27=$S$12,F27=$U$8),A27,"")&amp;" "&amp;IF(AND(E28=$S$12,F28=$U$8),A28,"")</f>
        <v xml:space="preserve">                   </v>
      </c>
      <c r="M12" s="112" t="str">
        <f>+IF(AND(E9=$S$12,F9=$V$8),A9,"")&amp;" "&amp;IF(AND(E10=$S$12,F10=$V$8),A10,"")&amp;" "&amp;IF(AND(E11=$S$12,F11=$V$8),A11,"")&amp;" "&amp;IF(AND(E12=$S$12,F12=$V$8),A12,"")&amp;" "&amp;IF(AND(E13=$S$12,F13=$V$8),A13,"")&amp;" "&amp;IF(AND(E14=$S$12,F14=$V$8),A14,"")&amp;" "&amp;IF(AND(E15=$S$12,F15=$V$8),A15,"")&amp;" "&amp;IF(AND(E16=$S$12,F16=$V$8),A16,"")&amp;" "&amp;IF(AND(E17=$S$12,F17=$V$8),A17,"")&amp;" "&amp;IF(AND(E18=$S$12,F18=$V$8),A18,"")&amp;" "&amp;IF(AND(E19=$S$12,F19=$V$8),A19,"")&amp;" "&amp;IF(AND(E20=$S$12,F20=$V$8),A20,"")&amp;" "&amp;IF(AND(E21=$S$12,F21=$V$8),A21,"")&amp;" "&amp;IF(AND(E22=$S$12,F22=$V$8),A22,"")&amp;" "&amp;IF(AND(E23=$S$12,F23=$V$8),A23,"")&amp;" "&amp;IF(AND(E24=$S$12,F24=$V$8),A24,"")&amp;" "&amp;IF(AND(E25=$S$12,F25=$V$8),A25,"")&amp;" "&amp;IF(AND(E26=$S$12,F26=$V$8),A26,"")&amp;" "&amp;IF(AND(E27=$S$12,F27=$V$8),A27,"")&amp;" "&amp;IF(AND(E28=$S$12,F28=$V$8),A28,"")</f>
        <v xml:space="preserve">  R3 R4      R10        R18  </v>
      </c>
      <c r="N12" s="108" t="str">
        <f>+IF(AND(E9=$S$12,F9=$W$8),A9,"")&amp;" "&amp;IF(AND(E10=$S$12,F10=$W$8),A10,"")&amp;" "&amp;IF(AND(E11=$S$12,F11=$W$8),A11,"")&amp;" "&amp;IF(AND(E12=$S$12,F12=$W$8),A12,"")&amp;" "&amp;IF(AND(E13=$S$12,F13=$W$8),A13,"")&amp;" "&amp;IF(AND(E14=$S$12,F14=$W$8),A14,"")&amp;" "&amp;IF(AND(E15=$S$12,F15=$W$8),A15,"")&amp;" "&amp;IF(AND(E16=$S$12,F16=$W$8),A16,"")&amp;" "&amp;IF(AND(E17=$S$12,F17=$W$8),A17,"")&amp;" "&amp;IF(AND(E18=$S$12,F18=$W$8),A18,"")&amp;" "&amp;IF(AND(E19=$S$12,F19=$W$8),A19,"")&amp;" "&amp;IF(AND(E20=$S$12,F20=$W$8),A20,"")&amp;" "&amp;IF(AND(E21=$S$12,F21=$W$8),A21,"")&amp;" "&amp;IF(AND(E22=$S$12,F22=$W$8),A22,"")&amp;" "&amp;IF(AND(E23=$S$12,F23=$W$8),A23,"")&amp;" "&amp;IF(AND(E24=$S$12,F24=$W$8),A24,"")&amp;" "&amp;IF(AND(E25=$S$12,F25=$W$8),A25,"")&amp;" "&amp;IF(AND(E26=$S$12,F26=$W$8),A26,"")&amp;" "&amp;IF(AND(E27=$S$12,F27=$W$8),A27,"")&amp;" "&amp;IF(AND(E28=$S$12,F28=$W$8),A28,"")</f>
        <v xml:space="preserve">           R12 R13 R14 R15  R17   </v>
      </c>
      <c r="O12" s="109" t="str">
        <f>+IF(AND(E9=$S$12,F9=$X$8),A9,"")&amp;" "&amp;IF(AND(E10=$S$12,F10=$X$8),A10,"")&amp;" "&amp;IF(AND(E11=$S$12,F11=$X$8),A11,"")&amp;" "&amp;IF(AND(E12=$S$12,F12=$X$8),A12,"")&amp;" "&amp;IF(AND(E13=$S$12,F13=$X$8),A13,"")&amp;" "&amp;IF(AND(E14=$S$12,F14=$X$8),A14,"")&amp;" "&amp;IF(AND(E15=$S$12,F15=$X$8),A15,"")&amp;" "&amp;IF(AND(E16=$S$12,F16=$X$8),A16,"")&amp;" "&amp;IF(AND(E17=$S$12,F17=$X$8),A17,"")&amp;" "&amp;IF(AND(E18=$S$12,F18=$X$8),A18,"")&amp;" "&amp;IF(AND(E19=$S$12,F19=$X$8),A19,"")&amp;" "&amp;IF(AND(E20=$S$12,F20=$X$8),A20,"")&amp;" "&amp;IF(AND(E21=$S$12,F21=$X$8),A21,"")&amp;" "&amp;IF(AND(E22=$S$12,F22=$X$8),A22,"")&amp;" "&amp;IF(AND(E23=$S$12,F23=$X$8),A23,"")&amp;" "&amp;IF(AND(E24=$S$12,F24=$X$8),A24,"")&amp;" "&amp;IF(AND(E25=$S$12,F25=$X$8),A25,"")&amp;" "&amp;IF(AND(E26=$S$12,F26=$X$8),A26,"")&amp;" "&amp;IF(AND(E27=$S$12,F27=$X$8),A27,"")&amp;" "&amp;IF(AND(E28=$S$12,F28=$X$8),A28,"")</f>
        <v xml:space="preserve">                   </v>
      </c>
      <c r="P12" s="107"/>
      <c r="Q12" s="466"/>
      <c r="R12" s="110">
        <v>0.4</v>
      </c>
      <c r="S12" s="101" t="s">
        <v>57</v>
      </c>
      <c r="T12" s="116" t="s">
        <v>86</v>
      </c>
      <c r="U12" s="112" t="s">
        <v>5</v>
      </c>
      <c r="V12" s="112" t="s">
        <v>5</v>
      </c>
      <c r="W12" s="108" t="s">
        <v>85</v>
      </c>
      <c r="X12" s="109" t="s">
        <v>84</v>
      </c>
      <c r="AA12" s="91"/>
      <c r="AB12" s="91"/>
      <c r="AC12" s="103"/>
      <c r="AD12" s="113"/>
      <c r="AE12" s="114"/>
      <c r="AF12" s="111"/>
      <c r="AG12" s="111"/>
      <c r="AH12" s="111"/>
      <c r="AI12" s="115"/>
      <c r="AJ12" s="111"/>
      <c r="AK12" s="103"/>
      <c r="AL12" s="103"/>
    </row>
    <row r="13" spans="1:38" ht="30.9" customHeight="1" thickBot="1" x14ac:dyDescent="0.3">
      <c r="A13" s="104" t="str">
        <f>'2 CONTEXTO E IDENTIFICACIÓN'!A13</f>
        <v>R5</v>
      </c>
      <c r="B13" s="105" t="str">
        <f>+'2 CONTEXTO E IDENTIFICACIÓN'!E13</f>
        <v>Posibilidad de pérdida Económica y Reputacional Por deterioro de la eficacia, eficiencia y efectividad de los procesos debido a incumplimiento en los reportes de información, aplicación de metodologías apropiadas para las auditorías internas y omision de implementación de medidas y mecanismos de control.</v>
      </c>
      <c r="C13" s="135">
        <f>+'5 VALORACIÓN DEL CONTROL'!S27</f>
        <v>8.6399999999999991E-2</v>
      </c>
      <c r="D13" s="106">
        <f>+'5 VALORACIÓN DEL CONTROL'!T27</f>
        <v>0.6</v>
      </c>
      <c r="E13" s="136" t="str">
        <f t="shared" si="0"/>
        <v>Muy Baja</v>
      </c>
      <c r="F13" s="136" t="str">
        <f t="shared" si="1"/>
        <v>Moderado</v>
      </c>
      <c r="G13" s="105" t="str">
        <f t="shared" si="2"/>
        <v>Moderado</v>
      </c>
      <c r="H13" s="107"/>
      <c r="I13" s="427"/>
      <c r="J13" s="117" t="s">
        <v>55</v>
      </c>
      <c r="K13" s="118" t="str">
        <f>+IF(AND(E9=$S$13,F9=$T$8),A9,"")&amp;" "&amp;IF(AND(E10=$S$13,F10=$T$8),A10,"")&amp;" "&amp;IF(AND(E11=$S$13,F11=$T$8),A11,"")&amp;" "&amp;IF(AND(E12=$S$13,F12=$T$8),A12,"")&amp;" "&amp;IF(AND(E13=$S$13,F13=$T$8),A13,"")&amp;" "&amp;IF(AND(E14=$S$13,F14=$T$8),A14,"")&amp;" "&amp;IF(AND(E15=$S$13,F15=$T$8),A15,"")&amp;" "&amp;IF(AND(E16=$S$13,F16=$T$8),A16,"")&amp;" "&amp;IF(AND(E17=$S$13,F17=$T$8),A17,"")&amp;" "&amp;IF(AND(E18=$S$13,F18=$T$8),A18,"")&amp;" "&amp;IF(AND(E19=$S$13,F19=$T$8),A19,"")&amp;" "&amp;IF(AND(E20=$S$13,F20=$T$8),A20,"")&amp;" "&amp;IF(AND(E21=$S$13,F21=$T$8),A21,"")&amp;" "&amp;IF(AND(E22=$S$13,F22=$T$8),A22,"")&amp;" "&amp;IF(AND(E23=$S$13,F23=$T$8),A23,"")&amp;" "&amp;IF(AND(E24=$S$13,F24=$T$8),A24,"")&amp;" "&amp;IF(AND(E25=$S$13,F25=$T$8),A25,"")&amp;" "&amp;IF(AND(E26=$S$13,F26=$T$8),A26,"")&amp;" "&amp;IF(AND(E27=$S$13,F27=$T$8),A27,"")&amp;" "&amp;IF(AND(E28=$S$13,F28=$T$8),A28,"")</f>
        <v xml:space="preserve">                   </v>
      </c>
      <c r="L13" s="118" t="str">
        <f>+IF(AND(E9=$S$13,F9=$U$8),A9,"")&amp;" "&amp;IF(AND(E10=$S$13,F10=$U$8),A10,"")&amp;" "&amp;IF(AND(E11=$S$13,F11=$U$8),A11,"")&amp;" "&amp;IF(AND(E12=$S$13,F12=$U$8),A12,"")&amp;" "&amp;IF(AND(E13=$S$13,F13=$U$8),A13,"")&amp;" "&amp;IF(AND(E14=$S$13,F14=$U$8),A14,"")&amp;" "&amp;IF(AND(E15=$S$13,F15=$U$8),A15,"")&amp;" "&amp;IF(AND(E16=$S$13,F16=$U$8),A16,"")&amp;" "&amp;IF(AND(E17=$S$13,F17=$U$8),A17,"")&amp;" "&amp;IF(AND(E18=$S$13,F18=$U$8),A18,"")&amp;" "&amp;IF(AND(E19=$S$13,F19=$U$8),A19,"")&amp;" "&amp;IF(AND(E20=$S$13,F20=$U$8),A20,"")&amp;" "&amp;IF(AND(E21=$S$13,F21=$U$8),A21,"")&amp;" "&amp;IF(AND(E22=$S$13,F22=$U$8),A22,"")&amp;" "&amp;IF(AND(E23=$S$13,F23=$U$8),A23,"")&amp;" "&amp;IF(AND(E24=$S$13,F24=$U$8),A24,"")&amp;" "&amp;IF(AND(E25=$S$13,F25=$U$8),A25,"")&amp;" "&amp;IF(AND(E26=$S$13,F26=$U$8),A26,"")&amp;" "&amp;IF(AND(E27=$S$13,F27=$U$8),A27,"")&amp;" "&amp;IF(AND(E28=$S$13,F28=$U$8),A28,"")</f>
        <v xml:space="preserve">                   </v>
      </c>
      <c r="M13" s="119" t="str">
        <f>+IF(AND(E9=$S$13,F9=$V$8),A9,"")&amp;" "&amp;IF(AND(E10=$S$13,F10=$V$8),A10,"")&amp;" "&amp;IF(AND(E11=$S$13,F11=$V$8),A11,"")&amp;" "&amp;IF(AND(E12=$S$13,F12=$V$8),A12,"")&amp;" "&amp;IF(AND(E13=$S$13,F13=$V$8),A13,"")&amp;" "&amp;IF(AND(E14=$S$13,F14=$V$8),A14,"")&amp;" "&amp;IF(AND(E15=$S$13,F15=$V$8),A15,"")&amp;" "&amp;IF(AND(E16=$S$13,F16=$V$8),A16,"")&amp;" "&amp;IF(AND(E17=$S$13,F17=$V$8),A17,"")&amp;" "&amp;IF(AND(E18=$S$13,F18=$V$8),A18,"")&amp;" "&amp;IF(AND(E19=$S$13,F19=$V$8),A19,"")&amp;" "&amp;IF(AND(E20=$S$13,F20=$V$8),A20,"")&amp;" "&amp;IF(AND(E21=$S$13,F21=$V$8),A21,"")&amp;" "&amp;IF(AND(E22=$S$13,F22=$V$8),A22,"")&amp;" "&amp;IF(AND(E23=$S$13,F23=$V$8),A23,"")&amp;" "&amp;IF(AND(E24=$S$13,F24=$V$8),A24,"")&amp;" "&amp;IF(AND(E25=$S$13,F25=$V$8),A25,"")&amp;" "&amp;IF(AND(E26=$S$13,F26=$V$8),A26,"")&amp;" "&amp;IF(AND(E27=$S$13,F27=$V$8),A27,"")&amp;" "&amp;IF(AND(E28=$S$13,F28=$V$8),A28,"")</f>
        <v xml:space="preserve"> R2   R5 R6 R7  R9  R11        R19 </v>
      </c>
      <c r="N13" s="120" t="str">
        <f>+IF(AND(E9=$S$13,F9=$W$8),A9,"")&amp;" "&amp;IF(AND(E10=$S$13,F10=$W$8),A10,"")&amp;" "&amp;IF(AND(E11=$S$13,F11=$W$8),A11,"")&amp;" "&amp;IF(AND(E12=$S$13,F12=$W$8),A12,"")&amp;" "&amp;IF(AND(E13=$S$13,F13=$W$8),A13,"")&amp;" "&amp;IF(AND(E14=$S$13,F14=$W$8),A14,"")&amp;" "&amp;IF(AND(E15=$S$13,F15=$W$8),A15,"")&amp;" "&amp;IF(AND(E16=$S$13,F16=$W$8),A16,"")&amp;" "&amp;IF(AND(E17=$S$13,F17=$W$8),A17,"")&amp;" "&amp;IF(AND(E18=$S$13,F18=$W$8),A18,"")&amp;" "&amp;IF(AND(E19=$S$13,F19=$W$8),A19,"")&amp;" "&amp;IF(AND(E20=$S$13,F20=$W$8),A20,"")&amp;" "&amp;IF(AND(E21=$S$13,F21=$W$8),A21,"")&amp;" "&amp;IF(AND(E22=$S$13,F22=$W$8),A22,"")&amp;" "&amp;IF(AND(E23=$S$13,F23=$W$8),A23,"")&amp;" "&amp;IF(AND(E24=$S$13,F24=$W$8),A24,"")&amp;" "&amp;IF(AND(E25=$S$13,F25=$W$8),A25,"")&amp;" "&amp;IF(AND(E26=$S$13,F26=$W$8),A26,"")&amp;" "&amp;IF(AND(E27=$S$13,F27=$W$8),A27,"")&amp;" "&amp;IF(AND(E28=$S$13,F28=$W$8),A28,"")</f>
        <v>R1       R8        R16    R20</v>
      </c>
      <c r="O13" s="121" t="str">
        <f>+IF(AND(E9=$S$13,F9=$X$8),A9,"")&amp;" "&amp;IF(AND(E10=$S$13,F10=$X$8),A10,"")&amp;" "&amp;IF(AND(E11=$S$13,F11=$X$8),A11,"")&amp;" "&amp;IF(AND(E12=$S$13,F12=$X$8),A12,"")&amp;" "&amp;IF(AND(E13=$S$13,F13=$X$8),A13,"")&amp;" "&amp;IF(AND(E14=$S$13,F14=$X$8),A14,"")&amp;" "&amp;IF(AND(E15=$S$13,F15=$X$8),A15,"")&amp;" "&amp;IF(AND(E16=$S$13,F16=$X$8),A16,"")&amp;" "&amp;IF(AND(E17=$S$13,F17=$X$8),A17,"")&amp;" "&amp;IF(AND(E18=$S$13,F18=$X$8),A18,"")&amp;" "&amp;IF(AND(E19=$S$13,F19=$X$8),A19,"")&amp;" "&amp;IF(AND(E20=$S$13,F20=$X$8),A20,"")&amp;" "&amp;IF(AND(E21=$S$13,F21=$X$8),A21,"")&amp;" "&amp;IF(AND(E22=$S$13,F22=$X$8),A22,"")&amp;" "&amp;IF(AND(E23=$S$13,F23=$X$8),A23,"")&amp;" "&amp;IF(AND(E24=$S$13,F24=$X$8),A24,"")&amp;" "&amp;IF(AND(E25=$S$13,F25=$X$8),A25,"")&amp;" "&amp;IF(AND(E26=$S$13,F26=$X$8),A26,"")&amp;" "&amp;IF(AND(E27=$S$13,F27=$X$8),A27,"")&amp;" "&amp;IF(AND(E28=$S$13,F28=$X$8),A28,"")</f>
        <v xml:space="preserve">                   </v>
      </c>
      <c r="P13" s="107"/>
      <c r="Q13" s="466"/>
      <c r="R13" s="122">
        <v>0.2</v>
      </c>
      <c r="S13" s="123" t="s">
        <v>55</v>
      </c>
      <c r="T13" s="118" t="s">
        <v>86</v>
      </c>
      <c r="U13" s="118" t="s">
        <v>86</v>
      </c>
      <c r="V13" s="119" t="s">
        <v>5</v>
      </c>
      <c r="W13" s="120" t="s">
        <v>85</v>
      </c>
      <c r="X13" s="121" t="s">
        <v>84</v>
      </c>
      <c r="AA13" s="91"/>
      <c r="AB13" s="91"/>
      <c r="AC13" s="103"/>
      <c r="AD13" s="113"/>
      <c r="AE13" s="114"/>
      <c r="AF13" s="111"/>
      <c r="AG13" s="111"/>
      <c r="AH13" s="111"/>
      <c r="AI13" s="124"/>
      <c r="AJ13" s="111"/>
      <c r="AK13" s="103"/>
      <c r="AL13" s="103"/>
    </row>
    <row r="14" spans="1:38" ht="30.9" customHeight="1" x14ac:dyDescent="0.25">
      <c r="A14" s="104" t="str">
        <f>'2 CONTEXTO E IDENTIFICACIÓN'!A14</f>
        <v>R6</v>
      </c>
      <c r="B14" s="105" t="str">
        <f>+'2 CONTEXTO E IDENTIFICACIÓN'!E14</f>
        <v>Posibilidad de pérdida Económica y Reputacional Por sanciones y multas debido a incumplimiento de la aplicación de  las normas y leyes en materia de contabilización y protección de los recursos financieros de la E.S.E.</v>
      </c>
      <c r="C14" s="135">
        <f>+'5 VALORACIÓN DEL CONTROL'!S31</f>
        <v>5.183999999999999E-2</v>
      </c>
      <c r="D14" s="106">
        <f>+'5 VALORACIÓN DEL CONTROL'!T31</f>
        <v>0.6</v>
      </c>
      <c r="E14" s="136" t="str">
        <f t="shared" si="0"/>
        <v>Muy Baja</v>
      </c>
      <c r="F14" s="136" t="str">
        <f t="shared" si="1"/>
        <v>Moderado</v>
      </c>
      <c r="G14" s="105" t="str">
        <f t="shared" si="2"/>
        <v>Moderado</v>
      </c>
      <c r="H14" s="107"/>
      <c r="I14" s="107"/>
      <c r="J14" s="107"/>
      <c r="K14" s="107"/>
      <c r="L14" s="107"/>
      <c r="M14" s="107"/>
      <c r="N14" s="107"/>
      <c r="O14" s="107"/>
      <c r="P14" s="107"/>
      <c r="AA14" s="91"/>
      <c r="AB14" s="91"/>
      <c r="AC14" s="103"/>
      <c r="AD14" s="113"/>
      <c r="AE14" s="114"/>
      <c r="AF14" s="111"/>
      <c r="AG14" s="111"/>
      <c r="AH14" s="111"/>
      <c r="AI14" s="111"/>
      <c r="AJ14" s="111"/>
      <c r="AK14" s="103"/>
      <c r="AL14" s="103"/>
    </row>
    <row r="15" spans="1:38" ht="30.9" customHeight="1" x14ac:dyDescent="0.25">
      <c r="A15" s="104" t="str">
        <f>'2 CONTEXTO E IDENTIFICACIÓN'!A15</f>
        <v>R7</v>
      </c>
      <c r="B15" s="105" t="str">
        <f>+'2 CONTEXTO E IDENTIFICACIÓN'!E15</f>
        <v>Posibilidad de pérdida Reputacional y Económica Por aumento de los incidentes y eventos adversos relacionados con la atención en salud debido a baja adherencia a los procesos, protocolos y programas orientados a la atención en salud con seguridad y calidad.</v>
      </c>
      <c r="C15" s="135">
        <f>+'5 VALORACIÓN DEL CONTROL'!S35</f>
        <v>0.14399999999999999</v>
      </c>
      <c r="D15" s="106">
        <f>+'5 VALORACIÓN DEL CONTROL'!T35</f>
        <v>0.6</v>
      </c>
      <c r="E15" s="136" t="str">
        <f t="shared" si="0"/>
        <v>Muy Baja</v>
      </c>
      <c r="F15" s="136" t="str">
        <f t="shared" si="1"/>
        <v>Moderado</v>
      </c>
      <c r="G15" s="105" t="str">
        <f t="shared" si="2"/>
        <v>Moderado</v>
      </c>
      <c r="H15" s="107"/>
      <c r="I15" s="107"/>
      <c r="J15" s="107"/>
      <c r="K15" s="107"/>
      <c r="L15" s="107"/>
      <c r="M15" s="107"/>
      <c r="N15" s="107"/>
      <c r="O15" s="107"/>
      <c r="P15" s="107"/>
      <c r="T15" s="95" t="s">
        <v>88</v>
      </c>
      <c r="V15" s="91"/>
      <c r="W15" s="91"/>
      <c r="X15" s="91"/>
      <c r="Y15" s="91"/>
      <c r="Z15" s="91"/>
      <c r="AA15" s="91"/>
      <c r="AB15" s="91"/>
      <c r="AC15" s="103"/>
      <c r="AD15" s="113"/>
      <c r="AE15" s="103"/>
      <c r="AF15" s="114"/>
      <c r="AG15" s="114"/>
      <c r="AH15" s="114"/>
      <c r="AI15" s="114"/>
      <c r="AJ15" s="114"/>
      <c r="AK15" s="103"/>
      <c r="AL15" s="103"/>
    </row>
    <row r="16" spans="1:38" ht="30.9" customHeight="1" x14ac:dyDescent="0.25">
      <c r="A16" s="104" t="str">
        <f>'2 CONTEXTO E IDENTIFICACIÓN'!A16</f>
        <v>R8</v>
      </c>
      <c r="B16" s="105" t="str">
        <f>+'2 CONTEXTO E IDENTIFICACIÓN'!E16</f>
        <v>Posibilidad de pérdida Económica y Reputacional Por aumento de las erogaciones por demandas en contra de la E.S.E debido a fallas en la prestación de los servicios de salud, el no cumplimiento de estandares para la contratación por prestación de servicios.</v>
      </c>
      <c r="C16" s="135">
        <f>+'5 VALORACIÓN DEL CONTROL'!S39</f>
        <v>0.12959999999999999</v>
      </c>
      <c r="D16" s="106">
        <f>+'5 VALORACIÓN DEL CONTROL'!T39</f>
        <v>0.8</v>
      </c>
      <c r="E16" s="136" t="str">
        <f t="shared" si="0"/>
        <v>Muy Baja</v>
      </c>
      <c r="F16" s="136" t="str">
        <f t="shared" si="1"/>
        <v>Mayor</v>
      </c>
      <c r="G16" s="105" t="str">
        <f t="shared" si="2"/>
        <v>Alto</v>
      </c>
      <c r="H16" s="107"/>
      <c r="I16" s="107"/>
      <c r="J16" s="107"/>
      <c r="K16" s="107"/>
      <c r="L16" s="107"/>
      <c r="M16" s="107"/>
      <c r="N16" s="107"/>
      <c r="O16" s="107"/>
      <c r="P16" s="107"/>
      <c r="T16" s="125" t="s">
        <v>84</v>
      </c>
      <c r="V16" s="91"/>
      <c r="W16" s="91"/>
      <c r="X16" s="91"/>
      <c r="Y16" s="91"/>
      <c r="Z16" s="91"/>
      <c r="AA16" s="91"/>
      <c r="AB16" s="91"/>
      <c r="AC16" s="103"/>
      <c r="AD16" s="103"/>
      <c r="AE16" s="103"/>
      <c r="AF16" s="111"/>
      <c r="AG16" s="111"/>
      <c r="AH16" s="111"/>
      <c r="AI16" s="111"/>
      <c r="AJ16" s="111"/>
      <c r="AK16" s="103"/>
      <c r="AL16" s="103"/>
    </row>
    <row r="17" spans="1:38" ht="30.9" customHeight="1" x14ac:dyDescent="0.25">
      <c r="A17" s="104" t="str">
        <f>'2 CONTEXTO E IDENTIFICACIÓN'!A17</f>
        <v>R9</v>
      </c>
      <c r="B17" s="105" t="str">
        <f>+'2 CONTEXTO E IDENTIFICACIÓN'!E17</f>
        <v>Posibilidad de pérdida Económica y Reputacional por sanciones y multas debido a la no actualización de los procesos y procedimientos del área contable y su baja adherencia que deterioran los recursos de la E.S.E.</v>
      </c>
      <c r="C17" s="135">
        <f>+'5 VALORACIÓN DEL CONTROL'!S43</f>
        <v>0.16800000000000001</v>
      </c>
      <c r="D17" s="106">
        <f>+'5 VALORACIÓN DEL CONTROL'!T43</f>
        <v>0.6</v>
      </c>
      <c r="E17" s="136" t="str">
        <f t="shared" si="0"/>
        <v>Muy Baja</v>
      </c>
      <c r="F17" s="136" t="str">
        <f t="shared" si="1"/>
        <v>Moderado</v>
      </c>
      <c r="G17" s="105" t="str">
        <f t="shared" si="2"/>
        <v>Moderado</v>
      </c>
      <c r="H17" s="107"/>
      <c r="I17" s="107"/>
      <c r="J17" s="107"/>
      <c r="K17" s="107"/>
      <c r="L17" s="107"/>
      <c r="M17" s="107"/>
      <c r="N17" s="107"/>
      <c r="O17" s="107"/>
      <c r="P17" s="107"/>
      <c r="T17" s="108" t="s">
        <v>85</v>
      </c>
      <c r="U17" s="91"/>
      <c r="V17" s="91"/>
      <c r="W17" s="91"/>
      <c r="X17" s="91"/>
      <c r="Y17" s="91"/>
      <c r="Z17" s="91"/>
      <c r="AA17" s="91"/>
      <c r="AB17" s="91"/>
      <c r="AC17" s="103"/>
      <c r="AD17" s="103"/>
      <c r="AE17" s="103"/>
      <c r="AF17" s="111"/>
      <c r="AG17" s="111"/>
      <c r="AH17" s="111"/>
      <c r="AI17" s="111"/>
      <c r="AJ17" s="111"/>
      <c r="AK17" s="103"/>
      <c r="AL17" s="103"/>
    </row>
    <row r="18" spans="1:38" ht="30.9" customHeight="1" x14ac:dyDescent="0.25">
      <c r="A18" s="104" t="str">
        <f>'2 CONTEXTO E IDENTIFICACIÓN'!A18</f>
        <v>R10</v>
      </c>
      <c r="B18" s="105" t="str">
        <f>+'2 CONTEXTO E IDENTIFICACIÓN'!E18</f>
        <v>Posibilidad de pérdida Económica por desequilibrios entre los costos de producción y venta de servicios debido a la ausencia de un sistema integral de costos que permita la prestación y venta de servicios de salud con equilibrio financiero</v>
      </c>
      <c r="C18" s="135">
        <f>+'5 VALORACIÓN DEL CONTROL'!S47</f>
        <v>0.24</v>
      </c>
      <c r="D18" s="106">
        <f>+'5 VALORACIÓN DEL CONTROL'!T47</f>
        <v>0.6</v>
      </c>
      <c r="E18" s="136" t="str">
        <f t="shared" si="0"/>
        <v>Baja</v>
      </c>
      <c r="F18" s="136" t="str">
        <f t="shared" si="1"/>
        <v>Moderado</v>
      </c>
      <c r="G18" s="105" t="str">
        <f t="shared" si="2"/>
        <v>Moderado</v>
      </c>
      <c r="H18" s="107"/>
      <c r="I18" s="107"/>
      <c r="J18" s="107"/>
      <c r="K18" s="107"/>
      <c r="L18" s="107"/>
      <c r="M18" s="107"/>
      <c r="N18" s="107"/>
      <c r="O18" s="107"/>
      <c r="P18" s="107"/>
      <c r="S18" s="126"/>
      <c r="T18" s="112" t="s">
        <v>5</v>
      </c>
      <c r="U18" s="126"/>
      <c r="V18" s="126"/>
      <c r="W18" s="126"/>
      <c r="X18" s="126"/>
      <c r="Y18" s="126"/>
      <c r="Z18" s="126"/>
      <c r="AA18" s="126"/>
      <c r="AB18" s="126"/>
      <c r="AC18" s="103"/>
      <c r="AD18" s="103"/>
      <c r="AE18" s="127"/>
      <c r="AF18" s="127"/>
      <c r="AG18" s="127"/>
      <c r="AH18" s="127"/>
      <c r="AI18" s="127"/>
      <c r="AJ18" s="127"/>
      <c r="AK18" s="103"/>
      <c r="AL18" s="103"/>
    </row>
    <row r="19" spans="1:38" ht="30.9" customHeight="1" x14ac:dyDescent="0.25">
      <c r="A19" s="104" t="str">
        <f>'2 CONTEXTO E IDENTIFICACIÓN'!A19</f>
        <v>R11</v>
      </c>
      <c r="B19" s="105" t="str">
        <f>+'2 CONTEXTO E IDENTIFICACIÓN'!E19</f>
        <v>Posibilidad de pérdida Económica por deterioro y fuga de los recursos financieros debido a la falta de seguimiento y continuidad a los procesos de conciliación y depuración de las cuentas por cobrar.</v>
      </c>
      <c r="C19" s="135">
        <f>+'5 VALORACIÓN DEL CONTROL'!S51</f>
        <v>0.16799999999999998</v>
      </c>
      <c r="D19" s="106">
        <f>+'5 VALORACIÓN DEL CONTROL'!T51</f>
        <v>0.44999999999999996</v>
      </c>
      <c r="E19" s="136" t="str">
        <f t="shared" si="0"/>
        <v>Muy Baja</v>
      </c>
      <c r="F19" s="136" t="str">
        <f t="shared" si="1"/>
        <v>Moderado</v>
      </c>
      <c r="G19" s="105" t="str">
        <f t="shared" si="2"/>
        <v>Moderado</v>
      </c>
      <c r="H19" s="107"/>
      <c r="I19" s="107"/>
      <c r="J19" s="107"/>
      <c r="K19" s="107"/>
      <c r="L19" s="107"/>
      <c r="M19" s="107"/>
      <c r="N19" s="107"/>
      <c r="O19" s="107"/>
      <c r="P19" s="107"/>
      <c r="S19" s="126"/>
      <c r="T19" s="116" t="s">
        <v>86</v>
      </c>
      <c r="AA19" s="126"/>
      <c r="AB19" s="126"/>
      <c r="AC19" s="103"/>
      <c r="AD19" s="103"/>
      <c r="AE19" s="103"/>
      <c r="AF19" s="111"/>
      <c r="AG19" s="111"/>
      <c r="AH19" s="111"/>
      <c r="AI19" s="111"/>
      <c r="AJ19" s="111"/>
      <c r="AK19" s="103"/>
      <c r="AL19" s="103"/>
    </row>
    <row r="20" spans="1:38" ht="30.9" customHeight="1" x14ac:dyDescent="0.25">
      <c r="A20" s="104" t="str">
        <f>'2 CONTEXTO E IDENTIFICACIÓN'!A20</f>
        <v>R12</v>
      </c>
      <c r="B20" s="105" t="str">
        <f>+'2 CONTEXTO E IDENTIFICACIÓN'!E20</f>
        <v>Posibilidad de pérdida Económica por reprocesos e inconsistencias en el proceso de facturación debdido a alta rotación de personal, fallas en los controles que garanticen la adherencia a los procesos para la facturación.</v>
      </c>
      <c r="C20" s="135">
        <f>+'5 VALORACIÓN DEL CONTROL'!S55</f>
        <v>0.24</v>
      </c>
      <c r="D20" s="106">
        <f>+'5 VALORACIÓN DEL CONTROL'!T55</f>
        <v>0.8</v>
      </c>
      <c r="E20" s="136" t="str">
        <f t="shared" si="0"/>
        <v>Baja</v>
      </c>
      <c r="F20" s="136" t="str">
        <f t="shared" si="1"/>
        <v>Mayor</v>
      </c>
      <c r="G20" s="105" t="str">
        <f t="shared" si="2"/>
        <v>Alto</v>
      </c>
      <c r="H20" s="107"/>
      <c r="I20" s="107"/>
      <c r="J20" s="107"/>
      <c r="K20" s="107"/>
      <c r="L20" s="107"/>
      <c r="M20" s="107"/>
      <c r="N20" s="107"/>
      <c r="O20" s="107"/>
      <c r="P20" s="107"/>
      <c r="Q20" s="128"/>
      <c r="R20" s="128"/>
      <c r="S20" s="126"/>
      <c r="AA20" s="126"/>
      <c r="AB20" s="126"/>
      <c r="AC20" s="103"/>
      <c r="AD20" s="103"/>
      <c r="AE20" s="103"/>
      <c r="AF20" s="111"/>
      <c r="AG20" s="111"/>
      <c r="AH20" s="111"/>
      <c r="AI20" s="111"/>
      <c r="AJ20" s="111"/>
      <c r="AK20" s="103"/>
      <c r="AL20" s="103"/>
    </row>
    <row r="21" spans="1:38" ht="30.9" customHeight="1" x14ac:dyDescent="0.25">
      <c r="A21" s="104" t="str">
        <f>'2 CONTEXTO E IDENTIFICACIÓN'!A21</f>
        <v>R13</v>
      </c>
      <c r="B21" s="105" t="str">
        <f>+'2 CONTEXTO E IDENTIFICACIÓN'!E21</f>
        <v>Posibilidad de pérdida Reputacional y Económica por multas y sanciones debido a la ausencia de controles y herramientas que mitiguen el fraude, lavado de activos y financiación del terrorismo.</v>
      </c>
      <c r="C21" s="135">
        <f>+'5 VALORACIÓN DEL CONTROL'!S59</f>
        <v>0.24</v>
      </c>
      <c r="D21" s="106">
        <f>+'5 VALORACIÓN DEL CONTROL'!T59</f>
        <v>0.8</v>
      </c>
      <c r="E21" s="136" t="str">
        <f t="shared" si="0"/>
        <v>Baja</v>
      </c>
      <c r="F21" s="136" t="str">
        <f t="shared" si="1"/>
        <v>Mayor</v>
      </c>
      <c r="G21" s="105" t="str">
        <f t="shared" si="2"/>
        <v>Alto</v>
      </c>
      <c r="H21" s="107"/>
      <c r="I21" s="107"/>
      <c r="J21" s="107"/>
      <c r="K21" s="107"/>
      <c r="L21" s="107"/>
      <c r="M21" s="107"/>
      <c r="N21" s="107"/>
      <c r="O21" s="107"/>
      <c r="P21" s="107"/>
      <c r="Q21" s="128"/>
      <c r="R21" s="128"/>
      <c r="S21" s="129"/>
      <c r="AA21" s="126"/>
      <c r="AB21" s="126"/>
      <c r="AC21" s="103"/>
      <c r="AD21" s="124"/>
      <c r="AE21" s="124"/>
      <c r="AF21" s="124"/>
      <c r="AG21" s="124"/>
      <c r="AH21" s="124"/>
      <c r="AI21" s="124"/>
      <c r="AJ21" s="111"/>
      <c r="AK21" s="103"/>
      <c r="AL21" s="103"/>
    </row>
    <row r="22" spans="1:38" ht="30.9" customHeight="1" x14ac:dyDescent="0.25">
      <c r="A22" s="104" t="str">
        <f>'2 CONTEXTO E IDENTIFICACIÓN'!A22</f>
        <v>R14</v>
      </c>
      <c r="B22" s="105" t="str">
        <f>+'2 CONTEXTO E IDENTIFICACIÓN'!E22</f>
        <v>Posibilidad de pérdida Económica y Reputacional descuentos económicos, agudización del estado de salud de los pacientes debido a incumplimiento en el seguimiento a controles y actividades de promoción de la salud y prevención de la enfermedad.</v>
      </c>
      <c r="C22" s="135">
        <f>+'5 VALORACIÓN DEL CONTROL'!S63</f>
        <v>0.36</v>
      </c>
      <c r="D22" s="106">
        <f>+'5 VALORACIÓN DEL CONTROL'!T63</f>
        <v>0.8</v>
      </c>
      <c r="E22" s="136" t="str">
        <f t="shared" si="0"/>
        <v>Baja</v>
      </c>
      <c r="F22" s="136" t="str">
        <f t="shared" si="1"/>
        <v>Mayor</v>
      </c>
      <c r="G22" s="105" t="str">
        <f t="shared" si="2"/>
        <v>Alto</v>
      </c>
      <c r="H22" s="107"/>
      <c r="I22" s="107"/>
      <c r="J22" s="107"/>
      <c r="K22" s="107"/>
      <c r="L22" s="107"/>
      <c r="M22" s="107"/>
      <c r="N22" s="107"/>
      <c r="O22" s="107"/>
      <c r="P22" s="107"/>
      <c r="Q22" s="128"/>
      <c r="R22" s="128"/>
      <c r="AC22" s="103"/>
      <c r="AD22" s="130"/>
      <c r="AE22" s="130"/>
      <c r="AF22" s="130"/>
      <c r="AG22" s="130"/>
      <c r="AH22" s="130"/>
      <c r="AI22" s="130"/>
      <c r="AJ22" s="111"/>
      <c r="AK22" s="103"/>
      <c r="AL22" s="103"/>
    </row>
    <row r="23" spans="1:38" ht="30.9" customHeight="1" x14ac:dyDescent="0.25">
      <c r="A23" s="104" t="str">
        <f>'2 CONTEXTO E IDENTIFICACIÓN'!A23</f>
        <v>R15</v>
      </c>
      <c r="B23" s="105" t="str">
        <f>+'2 CONTEXTO E IDENTIFICACIÓN'!E23</f>
        <v>Posibilidad de pérdida Económica y Reputacional por bajas coberturas en la atención a las familias y comunidades debido a estrategias insuficientes para la captación, canalización y atención en la población.</v>
      </c>
      <c r="C23" s="135">
        <f>+'5 VALORACIÓN DEL CONTROL'!S67</f>
        <v>0.36</v>
      </c>
      <c r="D23" s="106">
        <f>+'5 VALORACIÓN DEL CONTROL'!T67</f>
        <v>0.8</v>
      </c>
      <c r="E23" s="136" t="str">
        <f t="shared" si="0"/>
        <v>Baja</v>
      </c>
      <c r="F23" s="136" t="str">
        <f t="shared" si="1"/>
        <v>Mayor</v>
      </c>
      <c r="G23" s="105" t="str">
        <f t="shared" si="2"/>
        <v>Alto</v>
      </c>
      <c r="H23" s="107"/>
      <c r="I23" s="107"/>
      <c r="J23" s="107"/>
      <c r="K23" s="107"/>
      <c r="L23" s="107"/>
      <c r="M23" s="107"/>
      <c r="N23" s="107"/>
      <c r="O23" s="107"/>
      <c r="P23" s="107"/>
      <c r="Q23" s="128"/>
      <c r="R23" s="128"/>
      <c r="AC23" s="103"/>
      <c r="AD23" s="124"/>
      <c r="AE23" s="124"/>
      <c r="AF23" s="124"/>
      <c r="AG23" s="124"/>
      <c r="AH23" s="124"/>
      <c r="AI23" s="124"/>
      <c r="AJ23" s="111"/>
      <c r="AK23" s="103"/>
      <c r="AL23" s="103"/>
    </row>
    <row r="24" spans="1:38" ht="30.9" customHeight="1" x14ac:dyDescent="0.25">
      <c r="A24" s="104" t="str">
        <f>'2 CONTEXTO E IDENTIFICACIÓN'!A24</f>
        <v>R16</v>
      </c>
      <c r="B24" s="105" t="str">
        <f>+'2 CONTEXTO E IDENTIFICACIÓN'!E24</f>
        <v>Posibilidad de pérdida Reputacional y Económica por incumplimiento en los lineamientos para la contratación de bienes o servicios en la institución  debido a la debilidad en la instauración de mecanismos de verificación y control para la garantía del cumplimiento de los requisitos en la contratación.</v>
      </c>
      <c r="C24" s="135">
        <f>+'5 VALORACIÓN DEL CONTROL'!S71</f>
        <v>0.18</v>
      </c>
      <c r="D24" s="106">
        <f>+'5 VALORACIÓN DEL CONTROL'!T71</f>
        <v>0.8</v>
      </c>
      <c r="E24" s="136" t="str">
        <f t="shared" si="0"/>
        <v>Muy Baja</v>
      </c>
      <c r="F24" s="136" t="str">
        <f t="shared" si="1"/>
        <v>Mayor</v>
      </c>
      <c r="G24" s="105" t="str">
        <f t="shared" si="2"/>
        <v>Alto</v>
      </c>
      <c r="H24" s="107"/>
      <c r="I24" s="107"/>
      <c r="J24" s="107"/>
      <c r="K24" s="107"/>
      <c r="L24" s="107"/>
      <c r="M24" s="107"/>
      <c r="N24" s="107"/>
      <c r="O24" s="107"/>
      <c r="P24" s="107"/>
      <c r="AC24" s="103"/>
      <c r="AD24" s="124"/>
      <c r="AE24" s="124"/>
      <c r="AF24" s="124"/>
      <c r="AG24" s="124"/>
      <c r="AH24" s="124"/>
      <c r="AI24" s="124"/>
      <c r="AJ24" s="111"/>
      <c r="AK24" s="103"/>
      <c r="AL24" s="103"/>
    </row>
    <row r="25" spans="1:38" ht="30.9" customHeight="1" x14ac:dyDescent="0.3">
      <c r="A25" s="104" t="str">
        <f>'2 CONTEXTO E IDENTIFICACIÓN'!A25</f>
        <v>R17</v>
      </c>
      <c r="B25" s="105" t="str">
        <f>+'2 CONTEXTO E IDENTIFICACIÓN'!E25</f>
        <v>Posibilidad de pérdida Reputacional y Económica por fraudes y errores en el uso y registro de la información, perdidas económicas debido a baja adherencia a los protocolos de seguridad y manejo de las tecnologías de la informacion</v>
      </c>
      <c r="C25" s="135">
        <f>+'5 VALORACIÓN DEL CONTROL'!S75</f>
        <v>0.216</v>
      </c>
      <c r="D25" s="106">
        <f>+'5 VALORACIÓN DEL CONTROL'!T75</f>
        <v>0.8</v>
      </c>
      <c r="E25" s="136" t="str">
        <f t="shared" si="0"/>
        <v>Baja</v>
      </c>
      <c r="F25" s="136" t="str">
        <f t="shared" si="1"/>
        <v>Mayor</v>
      </c>
      <c r="G25" s="105" t="str">
        <f t="shared" si="2"/>
        <v>Alto</v>
      </c>
      <c r="H25" s="107"/>
      <c r="I25" s="107"/>
      <c r="J25" s="107"/>
      <c r="K25" s="107"/>
      <c r="L25" s="107"/>
      <c r="M25" s="107"/>
      <c r="N25" s="107"/>
      <c r="O25" s="107"/>
      <c r="P25" s="107"/>
    </row>
    <row r="26" spans="1:38" ht="30.9" customHeight="1" x14ac:dyDescent="0.3">
      <c r="A26" s="104" t="str">
        <f>'2 CONTEXTO E IDENTIFICACIÓN'!A26</f>
        <v>R18</v>
      </c>
      <c r="B26" s="105" t="str">
        <f>+'2 CONTEXTO E IDENTIFICACIÓN'!E26</f>
        <v>Posibilidad de pérdida Económica y Reputacional por sanciones y multas debido al incumplimiento de los procesos y procedimientos de la Ley de Archivo vigente en la normatividad.</v>
      </c>
      <c r="C26" s="135">
        <f>+'5 VALORACIÓN DEL CONTROL'!S79</f>
        <v>0.216</v>
      </c>
      <c r="D26" s="106">
        <f>+'5 VALORACIÓN DEL CONTROL'!T79</f>
        <v>0.6</v>
      </c>
      <c r="E26" s="136" t="str">
        <f t="shared" si="0"/>
        <v>Baja</v>
      </c>
      <c r="F26" s="136" t="str">
        <f t="shared" si="1"/>
        <v>Moderado</v>
      </c>
      <c r="G26" s="105" t="str">
        <f t="shared" si="2"/>
        <v>Moderado</v>
      </c>
      <c r="H26" s="107"/>
      <c r="I26" s="107"/>
      <c r="J26" s="107"/>
      <c r="K26" s="107"/>
      <c r="L26" s="107"/>
      <c r="M26" s="107"/>
      <c r="N26" s="107"/>
      <c r="O26" s="107"/>
      <c r="P26" s="107"/>
    </row>
    <row r="27" spans="1:38" ht="30.9" customHeight="1" x14ac:dyDescent="0.3">
      <c r="A27" s="104" t="str">
        <f>'2 CONTEXTO E IDENTIFICACIÓN'!A27</f>
        <v>R19</v>
      </c>
      <c r="B27" s="105" t="str">
        <f>+'2 CONTEXTO E IDENTIFICACIÓN'!E27</f>
        <v>Posibilidad de pérdida Económica y Reputacional por deterioro y perdida de los recursos físicos debido a falta de control en la ejecución de los planes y cronogramas de mantenimientos preventivos y correctivos.</v>
      </c>
      <c r="C27" s="135">
        <f>+'5 VALORACIÓN DEL CONTROL'!S83</f>
        <v>0.14399999999999999</v>
      </c>
      <c r="D27" s="106">
        <f>+'5 VALORACIÓN DEL CONTROL'!T83</f>
        <v>0.6</v>
      </c>
      <c r="E27" s="136" t="str">
        <f t="shared" si="0"/>
        <v>Muy Baja</v>
      </c>
      <c r="F27" s="136" t="str">
        <f t="shared" si="1"/>
        <v>Moderado</v>
      </c>
      <c r="G27" s="105" t="str">
        <f t="shared" si="2"/>
        <v>Moderado</v>
      </c>
      <c r="H27" s="107"/>
      <c r="I27" s="107"/>
      <c r="J27" s="107"/>
      <c r="K27" s="107"/>
      <c r="L27" s="107"/>
      <c r="M27" s="107"/>
      <c r="N27" s="107"/>
      <c r="O27" s="107"/>
      <c r="P27" s="107"/>
    </row>
    <row r="28" spans="1:38" ht="30.9" customHeight="1" x14ac:dyDescent="0.3">
      <c r="A28" s="104" t="str">
        <f>'2 CONTEXTO E IDENTIFICACIÓN'!A28</f>
        <v>R20</v>
      </c>
      <c r="B28" s="105" t="str">
        <f>+'2 CONTEXTO E IDENTIFICACIÓN'!E28</f>
        <v>Posibilidad de pérdida Reputacional y Económica por aumento de demandas laborales y mal clima laboral debido a incumplimiento en la normatividad de contratación laboral y ausencia de incentivos y bienestar del talento humano</v>
      </c>
      <c r="C28" s="135">
        <f>+'5 VALORACIÓN DEL CONTROL'!S87</f>
        <v>0.12959999999999999</v>
      </c>
      <c r="D28" s="106">
        <f>+'5 VALORACIÓN DEL CONTROL'!T87</f>
        <v>0.8</v>
      </c>
      <c r="E28" s="136" t="str">
        <f t="shared" si="0"/>
        <v>Muy Baja</v>
      </c>
      <c r="F28" s="136" t="str">
        <f t="shared" si="1"/>
        <v>Mayor</v>
      </c>
      <c r="G28" s="105" t="str">
        <f t="shared" si="2"/>
        <v>Alto</v>
      </c>
      <c r="H28" s="107"/>
      <c r="I28" s="107"/>
      <c r="J28" s="107"/>
      <c r="K28" s="107"/>
      <c r="L28" s="107"/>
      <c r="M28" s="107"/>
      <c r="N28" s="107"/>
      <c r="O28" s="107"/>
      <c r="P28" s="107"/>
    </row>
    <row r="29" spans="1:38" ht="14.4" customHeight="1" x14ac:dyDescent="0.3">
      <c r="B29" s="87"/>
      <c r="D29" s="87"/>
      <c r="G29" s="87"/>
      <c r="H29" s="87"/>
      <c r="I29" s="87"/>
      <c r="J29" s="87"/>
      <c r="K29" s="87"/>
      <c r="L29" s="87"/>
      <c r="M29" s="87"/>
      <c r="N29" s="87"/>
      <c r="O29" s="87"/>
      <c r="P29" s="87"/>
      <c r="AA29" s="92"/>
      <c r="AB29" s="92"/>
      <c r="AC29" s="92"/>
      <c r="AD29" s="92"/>
      <c r="AE29" s="92"/>
      <c r="AF29" s="87"/>
      <c r="AG29" s="87"/>
      <c r="AH29" s="87"/>
      <c r="AI29" s="87"/>
      <c r="AJ29" s="87"/>
    </row>
    <row r="30" spans="1:38" ht="39" customHeight="1" x14ac:dyDescent="0.3">
      <c r="B30" s="87"/>
      <c r="D30" s="87"/>
      <c r="G30" s="87"/>
      <c r="H30" s="87"/>
      <c r="I30" s="87"/>
      <c r="J30" s="87"/>
      <c r="K30" s="87"/>
      <c r="L30" s="87"/>
      <c r="M30" s="87"/>
      <c r="N30" s="87"/>
      <c r="O30" s="87"/>
      <c r="P30" s="87"/>
      <c r="AA30" s="92"/>
      <c r="AB30" s="92"/>
      <c r="AC30" s="92"/>
      <c r="AD30" s="92"/>
      <c r="AE30" s="92"/>
      <c r="AF30" s="87"/>
      <c r="AG30" s="87"/>
      <c r="AH30" s="87"/>
      <c r="AI30" s="87"/>
      <c r="AJ30" s="87"/>
    </row>
    <row r="31" spans="1:38" ht="19.5" customHeight="1" x14ac:dyDescent="0.3">
      <c r="B31" s="87"/>
      <c r="D31" s="87"/>
      <c r="G31" s="87"/>
      <c r="H31" s="87"/>
      <c r="I31" s="87"/>
      <c r="J31" s="87"/>
      <c r="K31" s="87"/>
      <c r="L31" s="87"/>
      <c r="M31" s="87"/>
      <c r="N31" s="87"/>
      <c r="O31" s="87"/>
      <c r="P31" s="87"/>
      <c r="AA31" s="92"/>
      <c r="AB31" s="92"/>
      <c r="AC31" s="92"/>
      <c r="AD31" s="92"/>
      <c r="AE31" s="92"/>
      <c r="AF31" s="87"/>
      <c r="AG31" s="87"/>
      <c r="AH31" s="87"/>
      <c r="AI31" s="87"/>
      <c r="AJ31" s="87"/>
    </row>
    <row r="32" spans="1:38" ht="19.5" customHeight="1" x14ac:dyDescent="0.3">
      <c r="B32" s="87"/>
      <c r="D32" s="87"/>
      <c r="G32" s="87"/>
      <c r="H32" s="87"/>
      <c r="I32" s="87"/>
      <c r="J32" s="87"/>
      <c r="K32" s="87"/>
      <c r="L32" s="87"/>
      <c r="M32" s="87"/>
      <c r="N32" s="87"/>
      <c r="O32" s="87"/>
      <c r="P32" s="87"/>
      <c r="AA32" s="92"/>
      <c r="AB32" s="92"/>
      <c r="AC32" s="92"/>
      <c r="AD32" s="92"/>
      <c r="AE32" s="92"/>
      <c r="AF32" s="87"/>
      <c r="AG32" s="87"/>
      <c r="AH32" s="87"/>
      <c r="AI32" s="87"/>
      <c r="AJ32" s="87"/>
    </row>
    <row r="33" spans="3:31" s="87" customFormat="1" ht="19.5" customHeight="1" x14ac:dyDescent="0.3">
      <c r="C33" s="92"/>
      <c r="E33" s="137"/>
      <c r="F33" s="137"/>
      <c r="AA33" s="92"/>
      <c r="AB33" s="92"/>
      <c r="AC33" s="92"/>
      <c r="AD33" s="92"/>
      <c r="AE33" s="92"/>
    </row>
    <row r="34" spans="3:31" s="87" customFormat="1" ht="19.5" customHeight="1" x14ac:dyDescent="0.3">
      <c r="C34" s="92"/>
      <c r="E34" s="137"/>
      <c r="F34" s="137"/>
      <c r="AA34" s="92"/>
      <c r="AB34" s="92"/>
      <c r="AC34" s="92"/>
      <c r="AD34" s="92"/>
      <c r="AE34" s="92"/>
    </row>
    <row r="35" spans="3:31" s="87" customFormat="1" ht="19.5" customHeight="1" x14ac:dyDescent="0.3">
      <c r="C35" s="92"/>
      <c r="E35" s="137"/>
      <c r="F35" s="137"/>
      <c r="AA35" s="92"/>
      <c r="AB35" s="92"/>
      <c r="AC35" s="92"/>
      <c r="AD35" s="92"/>
      <c r="AE35" s="92"/>
    </row>
  </sheetData>
  <sheetProtection sheet="1" formatCells="0" formatColumns="0" formatRows="0" sort="0" autoFilter="0" pivotTables="0"/>
  <autoFilter ref="A8:AL8" xr:uid="{00000000-0009-0000-0000-000005000000}">
    <filterColumn colId="29" showButton="0"/>
    <filterColumn colId="30" showButton="0"/>
    <filterColumn colId="31" showButton="0"/>
    <filterColumn colId="32" showButton="0"/>
    <filterColumn colId="33" showButton="0"/>
    <filterColumn colId="34" showButton="0"/>
  </autoFilter>
  <dataConsolidate/>
  <mergeCells count="10">
    <mergeCell ref="T6:X6"/>
    <mergeCell ref="E7:G7"/>
    <mergeCell ref="K7:O7"/>
    <mergeCell ref="I9:I13"/>
    <mergeCell ref="Q9:Q13"/>
    <mergeCell ref="A1:A2"/>
    <mergeCell ref="B1:B2"/>
    <mergeCell ref="I6:O6"/>
    <mergeCell ref="B4:D4"/>
    <mergeCell ref="B5:D5"/>
  </mergeCells>
  <conditionalFormatting sqref="D9:E28">
    <cfRule type="cellIs" dxfId="59" priority="1" operator="equal">
      <formula>$S$13</formula>
    </cfRule>
    <cfRule type="cellIs" dxfId="58" priority="2" operator="equal">
      <formula>$S$12</formula>
    </cfRule>
    <cfRule type="cellIs" dxfId="57" priority="3" operator="equal">
      <formula>$S$11</formula>
    </cfRule>
    <cfRule type="cellIs" dxfId="56" priority="4" operator="equal">
      <formula>$S$10</formula>
    </cfRule>
    <cfRule type="cellIs" dxfId="55" priority="5" operator="equal">
      <formula>$S$9</formula>
    </cfRule>
  </conditionalFormatting>
  <conditionalFormatting sqref="F9:F28">
    <cfRule type="cellIs" dxfId="54" priority="6" operator="equal">
      <formula>$T$8</formula>
    </cfRule>
    <cfRule type="cellIs" dxfId="53" priority="7" operator="equal">
      <formula>$U$8</formula>
    </cfRule>
    <cfRule type="cellIs" dxfId="52" priority="8" operator="equal">
      <formula>$V$8</formula>
    </cfRule>
    <cfRule type="cellIs" dxfId="51" priority="9" operator="equal">
      <formula>$W$8</formula>
    </cfRule>
    <cfRule type="cellIs" dxfId="50" priority="10" operator="equal">
      <formula>$X$8</formula>
    </cfRule>
  </conditionalFormatting>
  <conditionalFormatting sqref="G9:G28">
    <cfRule type="cellIs" dxfId="49" priority="16" operator="equal">
      <formula>$T$16</formula>
    </cfRule>
    <cfRule type="cellIs" dxfId="48" priority="17" operator="equal">
      <formula>$T$17</formula>
    </cfRule>
    <cfRule type="cellIs" dxfId="47" priority="18" operator="equal">
      <formula>$T$18</formula>
    </cfRule>
    <cfRule type="cellIs" dxfId="46" priority="19" operator="equal">
      <formula>$T$19</formula>
    </cfRule>
  </conditionalFormatting>
  <dataValidations disablePrompts="1" count="3">
    <dataValidation allowBlank="1" showInputMessage="1" showErrorMessage="1" prompt="Es la materialización del riesgo y las consecuencias de su aparición. Su escala es: 5 bajo impacto, 10 medio, 20 alto impacto._x000a_" sqref="JD8:JJ8" xr:uid="{00000000-0002-0000-0500-000000000000}"/>
    <dataValidation allowBlank="1" showInputMessage="1" showErrorMessage="1" prompt="La probabilidad se encuentra determinada por una escala de 1 a 3, siendo 1 la menor probabilidad de ocurrencia del riesgo y 3 la mayor probabilidad de  ocurrencia." sqref="JC8" xr:uid="{00000000-0002-0000-0500-000001000000}"/>
    <dataValidation type="list" allowBlank="1" showInputMessage="1" showErrorMessage="1" sqref="JD9:JJ16" xr:uid="{00000000-0002-0000-0500-000002000000}">
      <formula1>#REF!</formula1>
    </dataValidation>
  </dataValidations>
  <printOptions horizontalCentered="1" verticalCentered="1"/>
  <pageMargins left="0.31496062992125984" right="0.27559055118110237" top="0.23622047244094491" bottom="0.15748031496062992" header="0" footer="0"/>
  <pageSetup paperSize="5" scale="6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36"/>
  <sheetViews>
    <sheetView showGridLines="0" zoomScale="70" zoomScaleNormal="70" workbookViewId="0">
      <pane xSplit="1" ySplit="9" topLeftCell="B10" activePane="bottomRight" state="frozen"/>
      <selection pane="topRight" activeCell="B1" sqref="B1"/>
      <selection pane="bottomLeft" activeCell="A7" sqref="A7"/>
      <selection pane="bottomRight" activeCell="A5" sqref="A5"/>
    </sheetView>
  </sheetViews>
  <sheetFormatPr baseColWidth="10" defaultColWidth="14.33203125" defaultRowHeight="13.2" x14ac:dyDescent="0.3"/>
  <cols>
    <col min="1" max="1" width="11.5546875" style="87" customWidth="1"/>
    <col min="2" max="2" width="9.109375" style="92" bestFit="1" customWidth="1"/>
    <col min="3" max="4" width="15.5546875" style="92" customWidth="1"/>
    <col min="5" max="6" width="15.5546875" style="137" customWidth="1"/>
    <col min="7" max="7" width="15.5546875" style="92" customWidth="1"/>
    <col min="8" max="8" width="3.88671875" style="92" customWidth="1"/>
    <col min="9" max="9" width="7.44140625" style="92" customWidth="1"/>
    <col min="10" max="10" width="14" style="92" customWidth="1"/>
    <col min="11" max="15" width="12.44140625" style="92" customWidth="1"/>
    <col min="16" max="16" width="3.88671875" style="92" customWidth="1"/>
    <col min="17" max="17" width="4.88671875" style="87" hidden="1" customWidth="1"/>
    <col min="18" max="18" width="6.109375" style="87" hidden="1" customWidth="1"/>
    <col min="19" max="24" width="14" style="87" hidden="1" customWidth="1"/>
    <col min="25" max="29" width="11.44140625" style="87" customWidth="1"/>
    <col min="30" max="30" width="5.5546875" style="87" bestFit="1" customWidth="1"/>
    <col min="31" max="31" width="26.88671875" style="87" customWidth="1"/>
    <col min="32" max="36" width="22.88671875" style="92" customWidth="1"/>
    <col min="37" max="37" width="23.44140625" style="87" customWidth="1"/>
    <col min="38" max="265" width="11.44140625" style="87" customWidth="1"/>
    <col min="266" max="266" width="12.6640625" style="87" customWidth="1"/>
    <col min="267" max="267" width="47" style="87" customWidth="1"/>
    <col min="268" max="268" width="35" style="87" customWidth="1"/>
    <col min="269" max="16384" width="14.33203125" style="87"/>
  </cols>
  <sheetData>
    <row r="1" spans="1:38" s="75" customFormat="1" ht="36" customHeight="1" x14ac:dyDescent="0.25">
      <c r="A1" s="422"/>
      <c r="B1" s="428" t="str">
        <f>+'2 CONTEXTO E IDENTIFICACIÓN'!B1</f>
        <v>MAPA DE RIESGOS</v>
      </c>
      <c r="C1" s="428"/>
      <c r="D1" s="428"/>
      <c r="E1" s="50" t="str">
        <f>+'2 CONTEXTO E IDENTIFICACIÓN'!C1</f>
        <v>CÓDIGO:</v>
      </c>
      <c r="F1" s="131">
        <f>+'2 CONTEXTO E IDENTIFICACIÓN'!D1</f>
        <v>0</v>
      </c>
      <c r="J1" s="241" t="str">
        <f>+'2 CONTEXTO E IDENTIFICACIÓN'!$F$4</f>
        <v>Elaboración o Actualización:</v>
      </c>
      <c r="K1" s="262" t="str">
        <f>+IF('2 CONTEXTO E IDENTIFICACIÓN'!$G$4="","",'2 CONTEXTO E IDENTIFICACIÓN'!$G$4)</f>
        <v/>
      </c>
      <c r="L1" s="20"/>
      <c r="M1" s="20"/>
      <c r="AF1" s="76"/>
      <c r="AG1" s="76"/>
      <c r="AH1" s="76"/>
      <c r="AI1" s="76"/>
      <c r="AJ1" s="76"/>
    </row>
    <row r="2" spans="1:38" s="75" customFormat="1" ht="36" customHeight="1" x14ac:dyDescent="0.25">
      <c r="A2" s="422"/>
      <c r="B2" s="428"/>
      <c r="C2" s="428"/>
      <c r="D2" s="428"/>
      <c r="E2" s="50" t="str">
        <f>+'2 CONTEXTO E IDENTIFICACIÓN'!C2</f>
        <v>VERSIÓN:</v>
      </c>
      <c r="F2" s="131">
        <f>+'2 CONTEXTO E IDENTIFICACIÓN'!D2</f>
        <v>0</v>
      </c>
      <c r="G2" s="77"/>
      <c r="H2" s="77"/>
      <c r="J2" s="244" t="str">
        <f>+'2 CONTEXTO E IDENTIFICACIÓN'!$D$5</f>
        <v>Vigencia del:</v>
      </c>
      <c r="K2" s="242" t="str">
        <f>+IF('2 CONTEXTO E IDENTIFICACIÓN'!$E$5="","",'2 CONTEXTO E IDENTIFICACIÓN'!$E$5)</f>
        <v/>
      </c>
      <c r="L2" s="243" t="s">
        <v>111</v>
      </c>
      <c r="M2" s="240" t="str">
        <f>+IF('2 CONTEXTO E IDENTIFICACIÓN'!$G$5="","",'2 CONTEXTO E IDENTIFICACIÓN'!$G$5)</f>
        <v/>
      </c>
      <c r="N2" s="78"/>
      <c r="O2" s="78"/>
      <c r="P2" s="77"/>
      <c r="AF2" s="76"/>
      <c r="AG2" s="76"/>
      <c r="AH2" s="76"/>
      <c r="AI2" s="76"/>
      <c r="AJ2" s="76"/>
    </row>
    <row r="3" spans="1:38" s="75" customFormat="1" x14ac:dyDescent="0.25">
      <c r="A3" s="79"/>
      <c r="B3" s="77"/>
      <c r="C3" s="77"/>
      <c r="D3" s="77"/>
      <c r="E3" s="245"/>
      <c r="F3" s="245"/>
      <c r="G3" s="77"/>
      <c r="H3" s="77"/>
      <c r="N3" s="78"/>
      <c r="O3" s="78"/>
      <c r="P3" s="77"/>
      <c r="AF3" s="76"/>
      <c r="AG3" s="76"/>
      <c r="AH3" s="76"/>
      <c r="AI3" s="76"/>
      <c r="AJ3" s="76"/>
    </row>
    <row r="4" spans="1:38" s="75" customFormat="1" ht="17.399999999999999" customHeight="1" x14ac:dyDescent="0.25">
      <c r="A4" s="19" t="s">
        <v>159</v>
      </c>
      <c r="B4" s="412" t="str">
        <f>+IF('2 CONTEXTO E IDENTIFICACIÓN'!$B$4="","",'2 CONTEXTO E IDENTIFICACIÓN'!$B$4)</f>
        <v/>
      </c>
      <c r="C4" s="412"/>
      <c r="D4" s="412"/>
      <c r="E4" s="73"/>
      <c r="F4" s="245"/>
      <c r="G4" s="77"/>
      <c r="H4" s="77"/>
      <c r="I4" s="246"/>
      <c r="J4" s="246"/>
      <c r="K4" s="247"/>
      <c r="L4" s="247"/>
      <c r="M4" s="247"/>
      <c r="N4" s="78"/>
      <c r="O4" s="78"/>
      <c r="P4" s="77"/>
      <c r="AF4" s="76"/>
      <c r="AG4" s="76"/>
      <c r="AH4" s="76"/>
      <c r="AI4" s="76"/>
      <c r="AJ4" s="76"/>
    </row>
    <row r="5" spans="1:38" s="75" customFormat="1" ht="33" customHeight="1" x14ac:dyDescent="0.25">
      <c r="A5" s="19" t="s">
        <v>157</v>
      </c>
      <c r="B5" s="412" t="str">
        <f>+IF('2 CONTEXTO E IDENTIFICACIÓN'!$D$4="","",'2 CONTEXTO E IDENTIFICACIÓN'!$D$4)</f>
        <v/>
      </c>
      <c r="C5" s="413"/>
      <c r="D5" s="413"/>
      <c r="E5" s="73"/>
      <c r="F5" s="245"/>
      <c r="G5" s="77"/>
      <c r="H5" s="77"/>
      <c r="I5" s="246"/>
      <c r="J5" s="246"/>
      <c r="K5" s="247"/>
      <c r="L5" s="247"/>
      <c r="M5" s="247"/>
      <c r="N5" s="78"/>
      <c r="O5" s="78"/>
      <c r="P5" s="77"/>
      <c r="AF5" s="76"/>
      <c r="AG5" s="76"/>
      <c r="AH5" s="76"/>
      <c r="AI5" s="76"/>
      <c r="AJ5" s="76"/>
    </row>
    <row r="6" spans="1:38" s="75" customFormat="1" ht="14.4" thickBot="1" x14ac:dyDescent="0.3">
      <c r="D6" s="73"/>
      <c r="E6" s="73"/>
      <c r="F6" s="133"/>
      <c r="AF6" s="76"/>
      <c r="AG6" s="76"/>
      <c r="AH6" s="76"/>
      <c r="AI6" s="76"/>
      <c r="AJ6" s="76"/>
    </row>
    <row r="7" spans="1:38" s="75" customFormat="1" ht="13.8" thickBot="1" x14ac:dyDescent="0.3">
      <c r="A7" s="467" t="s">
        <v>22</v>
      </c>
      <c r="B7" s="468"/>
      <c r="C7" s="468"/>
      <c r="D7" s="468"/>
      <c r="E7" s="468"/>
      <c r="F7" s="468"/>
      <c r="G7" s="469"/>
      <c r="I7" s="467" t="s">
        <v>23</v>
      </c>
      <c r="J7" s="468"/>
      <c r="K7" s="468"/>
      <c r="L7" s="468"/>
      <c r="M7" s="468"/>
      <c r="N7" s="468"/>
      <c r="O7" s="469"/>
      <c r="R7" s="80"/>
      <c r="S7" s="81"/>
      <c r="T7" s="420" t="s">
        <v>87</v>
      </c>
      <c r="U7" s="420"/>
      <c r="V7" s="420"/>
      <c r="W7" s="420"/>
      <c r="X7" s="421"/>
      <c r="AF7" s="76"/>
      <c r="AG7" s="76"/>
      <c r="AH7" s="76"/>
      <c r="AI7" s="76"/>
      <c r="AJ7" s="76"/>
    </row>
    <row r="8" spans="1:38" x14ac:dyDescent="0.3">
      <c r="A8" s="85"/>
      <c r="B8" s="86"/>
      <c r="C8" s="420" t="s">
        <v>87</v>
      </c>
      <c r="D8" s="420"/>
      <c r="E8" s="420"/>
      <c r="F8" s="420"/>
      <c r="G8" s="421"/>
      <c r="H8" s="84"/>
      <c r="I8" s="85"/>
      <c r="J8" s="86"/>
      <c r="K8" s="420" t="s">
        <v>87</v>
      </c>
      <c r="L8" s="420"/>
      <c r="M8" s="420"/>
      <c r="N8" s="420"/>
      <c r="O8" s="421"/>
      <c r="P8" s="84"/>
      <c r="R8" s="88"/>
      <c r="T8" s="89">
        <v>0.2</v>
      </c>
      <c r="U8" s="89">
        <v>0.4</v>
      </c>
      <c r="V8" s="89">
        <v>0.6</v>
      </c>
      <c r="W8" s="89">
        <v>0.8</v>
      </c>
      <c r="X8" s="90">
        <v>1</v>
      </c>
      <c r="Y8" s="91"/>
      <c r="Z8" s="91"/>
      <c r="AA8" s="91"/>
      <c r="AB8" s="91"/>
      <c r="AC8" s="91"/>
      <c r="AD8" s="91"/>
      <c r="AE8" s="91"/>
    </row>
    <row r="9" spans="1:38" x14ac:dyDescent="0.25">
      <c r="A9" s="88"/>
      <c r="B9" s="97"/>
      <c r="C9" s="98" t="s">
        <v>65</v>
      </c>
      <c r="D9" s="98" t="s">
        <v>7</v>
      </c>
      <c r="E9" s="98" t="s">
        <v>5</v>
      </c>
      <c r="F9" s="98" t="s">
        <v>6</v>
      </c>
      <c r="G9" s="99" t="s">
        <v>73</v>
      </c>
      <c r="H9" s="84"/>
      <c r="I9" s="88"/>
      <c r="J9" s="97"/>
      <c r="K9" s="98" t="s">
        <v>65</v>
      </c>
      <c r="L9" s="98" t="s">
        <v>7</v>
      </c>
      <c r="M9" s="98" t="s">
        <v>5</v>
      </c>
      <c r="N9" s="98" t="s">
        <v>6</v>
      </c>
      <c r="O9" s="99" t="s">
        <v>73</v>
      </c>
      <c r="P9" s="84"/>
      <c r="R9" s="88"/>
      <c r="S9" s="100"/>
      <c r="T9" s="101" t="s">
        <v>65</v>
      </c>
      <c r="U9" s="101" t="s">
        <v>7</v>
      </c>
      <c r="V9" s="101" t="s">
        <v>5</v>
      </c>
      <c r="W9" s="101" t="s">
        <v>6</v>
      </c>
      <c r="X9" s="102" t="s">
        <v>73</v>
      </c>
      <c r="AA9" s="91"/>
      <c r="AB9" s="91"/>
      <c r="AC9" s="103"/>
      <c r="AD9" s="103"/>
      <c r="AE9" s="103"/>
      <c r="AF9" s="103"/>
      <c r="AG9" s="103"/>
      <c r="AH9" s="103"/>
      <c r="AI9" s="103"/>
      <c r="AJ9" s="103"/>
      <c r="AK9" s="103"/>
      <c r="AL9" s="103"/>
    </row>
    <row r="10" spans="1:38" ht="55.5" customHeight="1" x14ac:dyDescent="0.25">
      <c r="A10" s="426" t="s">
        <v>54</v>
      </c>
      <c r="B10" s="98" t="s">
        <v>62</v>
      </c>
      <c r="C10" s="108" t="str">
        <f>+'4 MAPA CALOR INHERENTE'!I9</f>
        <v xml:space="preserve">                   </v>
      </c>
      <c r="D10" s="108" t="str">
        <f>+'4 MAPA CALOR INHERENTE'!J9</f>
        <v xml:space="preserve">                   </v>
      </c>
      <c r="E10" s="108" t="str">
        <f>+'4 MAPA CALOR INHERENTE'!K9</f>
        <v xml:space="preserve">                   </v>
      </c>
      <c r="F10" s="108" t="str">
        <f>+'4 MAPA CALOR INHERENTE'!L9</f>
        <v xml:space="preserve">                   </v>
      </c>
      <c r="G10" s="109" t="str">
        <f>+'4 MAPA CALOR INHERENTE'!M9</f>
        <v xml:space="preserve">                   </v>
      </c>
      <c r="H10" s="107"/>
      <c r="I10" s="426" t="s">
        <v>54</v>
      </c>
      <c r="J10" s="98" t="s">
        <v>62</v>
      </c>
      <c r="K10" s="108" t="str">
        <f>+'6 MAPA CALOR RESIDUAL'!K9</f>
        <v xml:space="preserve">                   </v>
      </c>
      <c r="L10" s="108" t="str">
        <f>+'6 MAPA CALOR RESIDUAL'!L9</f>
        <v xml:space="preserve">                   </v>
      </c>
      <c r="M10" s="108" t="str">
        <f>+'6 MAPA CALOR RESIDUAL'!M9</f>
        <v xml:space="preserve">                   </v>
      </c>
      <c r="N10" s="108" t="str">
        <f>+'6 MAPA CALOR RESIDUAL'!N9</f>
        <v xml:space="preserve">                   </v>
      </c>
      <c r="O10" s="109" t="str">
        <f>+'6 MAPA CALOR RESIDUAL'!O9</f>
        <v xml:space="preserve">                   </v>
      </c>
      <c r="P10" s="107"/>
      <c r="Q10" s="466" t="s">
        <v>54</v>
      </c>
      <c r="R10" s="110">
        <v>1</v>
      </c>
      <c r="S10" s="101" t="s">
        <v>62</v>
      </c>
      <c r="T10" s="108" t="s">
        <v>85</v>
      </c>
      <c r="U10" s="108" t="s">
        <v>85</v>
      </c>
      <c r="V10" s="108" t="s">
        <v>85</v>
      </c>
      <c r="W10" s="108" t="s">
        <v>85</v>
      </c>
      <c r="X10" s="109" t="s">
        <v>84</v>
      </c>
      <c r="AA10" s="91"/>
      <c r="AB10" s="91"/>
      <c r="AC10" s="103"/>
      <c r="AD10" s="103"/>
      <c r="AE10" s="103"/>
      <c r="AF10" s="111"/>
      <c r="AG10" s="111"/>
      <c r="AH10" s="111"/>
      <c r="AI10" s="111"/>
      <c r="AJ10" s="111"/>
      <c r="AK10" s="103"/>
      <c r="AL10" s="103"/>
    </row>
    <row r="11" spans="1:38" ht="55.5" customHeight="1" x14ac:dyDescent="0.25">
      <c r="A11" s="426"/>
      <c r="B11" s="98" t="s">
        <v>61</v>
      </c>
      <c r="C11" s="112" t="str">
        <f>+'4 MAPA CALOR INHERENTE'!I10</f>
        <v xml:space="preserve">                   </v>
      </c>
      <c r="D11" s="112" t="str">
        <f>+'4 MAPA CALOR INHERENTE'!J10</f>
        <v xml:space="preserve">                   </v>
      </c>
      <c r="E11" s="108" t="str">
        <f>+'4 MAPA CALOR INHERENTE'!K10</f>
        <v xml:space="preserve">                   </v>
      </c>
      <c r="F11" s="108" t="str">
        <f>+'4 MAPA CALOR INHERENTE'!L10</f>
        <v xml:space="preserve">                   </v>
      </c>
      <c r="G11" s="109" t="str">
        <f>+'4 MAPA CALOR INHERENTE'!M10</f>
        <v xml:space="preserve">                   </v>
      </c>
      <c r="H11" s="107"/>
      <c r="I11" s="426"/>
      <c r="J11" s="98" t="s">
        <v>61</v>
      </c>
      <c r="K11" s="112" t="str">
        <f>+'6 MAPA CALOR RESIDUAL'!K10</f>
        <v xml:space="preserve">                   </v>
      </c>
      <c r="L11" s="112" t="str">
        <f>+'6 MAPA CALOR RESIDUAL'!L10</f>
        <v xml:space="preserve">                   </v>
      </c>
      <c r="M11" s="108" t="str">
        <f>+'6 MAPA CALOR RESIDUAL'!M10</f>
        <v xml:space="preserve">                   </v>
      </c>
      <c r="N11" s="108" t="str">
        <f>+'6 MAPA CALOR RESIDUAL'!N10</f>
        <v xml:space="preserve">                   </v>
      </c>
      <c r="O11" s="109" t="str">
        <f>+'6 MAPA CALOR RESIDUAL'!O10</f>
        <v xml:space="preserve">                   </v>
      </c>
      <c r="P11" s="107"/>
      <c r="Q11" s="466"/>
      <c r="R11" s="110">
        <v>0.8</v>
      </c>
      <c r="S11" s="101" t="s">
        <v>61</v>
      </c>
      <c r="T11" s="112" t="s">
        <v>5</v>
      </c>
      <c r="U11" s="112" t="s">
        <v>5</v>
      </c>
      <c r="V11" s="108" t="s">
        <v>85</v>
      </c>
      <c r="W11" s="108" t="s">
        <v>85</v>
      </c>
      <c r="X11" s="109" t="s">
        <v>84</v>
      </c>
      <c r="AA11" s="91"/>
      <c r="AB11" s="91"/>
      <c r="AC11" s="103"/>
      <c r="AD11" s="113"/>
      <c r="AE11" s="114"/>
      <c r="AF11" s="111"/>
      <c r="AG11" s="111"/>
      <c r="AH11" s="111"/>
      <c r="AI11" s="111"/>
      <c r="AJ11" s="111"/>
      <c r="AK11" s="103"/>
      <c r="AL11" s="103"/>
    </row>
    <row r="12" spans="1:38" ht="55.5" customHeight="1" x14ac:dyDescent="0.25">
      <c r="A12" s="426"/>
      <c r="B12" s="98" t="s">
        <v>59</v>
      </c>
      <c r="C12" s="112" t="str">
        <f>+'4 MAPA CALOR INHERENTE'!I11</f>
        <v xml:space="preserve">                   </v>
      </c>
      <c r="D12" s="112" t="str">
        <f>+'4 MAPA CALOR INHERENTE'!J11</f>
        <v xml:space="preserve">                   </v>
      </c>
      <c r="E12" s="112" t="str">
        <f>+'4 MAPA CALOR INHERENTE'!K11</f>
        <v xml:space="preserve">                 R18  </v>
      </c>
      <c r="F12" s="108" t="str">
        <f>+'4 MAPA CALOR INHERENTE'!L11</f>
        <v>R1       R8      R14 R15 R16 R17   R20</v>
      </c>
      <c r="G12" s="109" t="str">
        <f>+'4 MAPA CALOR INHERENTE'!M11</f>
        <v xml:space="preserve">                   </v>
      </c>
      <c r="H12" s="107"/>
      <c r="I12" s="426"/>
      <c r="J12" s="98" t="s">
        <v>59</v>
      </c>
      <c r="K12" s="112" t="str">
        <f>+'6 MAPA CALOR RESIDUAL'!K11</f>
        <v xml:space="preserve">                   </v>
      </c>
      <c r="L12" s="112" t="str">
        <f>+'6 MAPA CALOR RESIDUAL'!L11</f>
        <v xml:space="preserve">                   </v>
      </c>
      <c r="M12" s="112" t="str">
        <f>+'6 MAPA CALOR RESIDUAL'!M11</f>
        <v xml:space="preserve">                   </v>
      </c>
      <c r="N12" s="108" t="str">
        <f>+'6 MAPA CALOR RESIDUAL'!N11</f>
        <v xml:space="preserve">                   </v>
      </c>
      <c r="O12" s="109" t="str">
        <f>+'6 MAPA CALOR RESIDUAL'!O11</f>
        <v xml:space="preserve">                   </v>
      </c>
      <c r="P12" s="107"/>
      <c r="Q12" s="466"/>
      <c r="R12" s="110">
        <v>0.6</v>
      </c>
      <c r="S12" s="101" t="s">
        <v>59</v>
      </c>
      <c r="T12" s="112" t="s">
        <v>5</v>
      </c>
      <c r="U12" s="112" t="s">
        <v>5</v>
      </c>
      <c r="V12" s="112" t="s">
        <v>5</v>
      </c>
      <c r="W12" s="108" t="s">
        <v>85</v>
      </c>
      <c r="X12" s="109" t="s">
        <v>84</v>
      </c>
      <c r="AA12" s="91"/>
      <c r="AB12" s="91"/>
      <c r="AC12" s="103"/>
      <c r="AD12" s="113"/>
      <c r="AE12" s="114"/>
      <c r="AF12" s="111"/>
      <c r="AG12" s="111"/>
      <c r="AH12" s="111"/>
      <c r="AI12" s="111"/>
      <c r="AJ12" s="115"/>
      <c r="AK12" s="103"/>
      <c r="AL12" s="103"/>
    </row>
    <row r="13" spans="1:38" ht="55.5" customHeight="1" x14ac:dyDescent="0.25">
      <c r="A13" s="426"/>
      <c r="B13" s="98" t="s">
        <v>57</v>
      </c>
      <c r="C13" s="116" t="str">
        <f>+'4 MAPA CALOR INHERENTE'!I12</f>
        <v xml:space="preserve">                   </v>
      </c>
      <c r="D13" s="112" t="str">
        <f>+'4 MAPA CALOR INHERENTE'!J12</f>
        <v xml:space="preserve">                   </v>
      </c>
      <c r="E13" s="112" t="str">
        <f>+'4 MAPA CALOR INHERENTE'!K12</f>
        <v xml:space="preserve"> R2 R3 R4 R5 R6 R7  R9 R10 R11        R19 </v>
      </c>
      <c r="F13" s="108" t="str">
        <f>+'4 MAPA CALOR INHERENTE'!L12</f>
        <v xml:space="preserve">           R12 R13       </v>
      </c>
      <c r="G13" s="109" t="str">
        <f>+'4 MAPA CALOR INHERENTE'!M12</f>
        <v xml:space="preserve">                   </v>
      </c>
      <c r="H13" s="107"/>
      <c r="I13" s="426"/>
      <c r="J13" s="98" t="s">
        <v>57</v>
      </c>
      <c r="K13" s="116" t="str">
        <f>+'6 MAPA CALOR RESIDUAL'!K12</f>
        <v xml:space="preserve">                   </v>
      </c>
      <c r="L13" s="112" t="str">
        <f>+'6 MAPA CALOR RESIDUAL'!L12</f>
        <v xml:space="preserve">                   </v>
      </c>
      <c r="M13" s="112" t="str">
        <f>+'6 MAPA CALOR RESIDUAL'!M12</f>
        <v xml:space="preserve">  R3 R4      R10        R18  </v>
      </c>
      <c r="N13" s="108" t="str">
        <f>+'6 MAPA CALOR RESIDUAL'!N12</f>
        <v xml:space="preserve">           R12 R13 R14 R15  R17   </v>
      </c>
      <c r="O13" s="109" t="str">
        <f>+'6 MAPA CALOR RESIDUAL'!O12</f>
        <v xml:space="preserve">                   </v>
      </c>
      <c r="P13" s="107"/>
      <c r="Q13" s="466"/>
      <c r="R13" s="110">
        <v>0.4</v>
      </c>
      <c r="S13" s="101" t="s">
        <v>57</v>
      </c>
      <c r="T13" s="116" t="s">
        <v>86</v>
      </c>
      <c r="U13" s="112" t="s">
        <v>5</v>
      </c>
      <c r="V13" s="112" t="s">
        <v>5</v>
      </c>
      <c r="W13" s="108" t="s">
        <v>85</v>
      </c>
      <c r="X13" s="109" t="s">
        <v>84</v>
      </c>
      <c r="AA13" s="91"/>
      <c r="AB13" s="91"/>
      <c r="AC13" s="103"/>
      <c r="AD13" s="113"/>
      <c r="AE13" s="114"/>
      <c r="AF13" s="111"/>
      <c r="AG13" s="111"/>
      <c r="AH13" s="111"/>
      <c r="AI13" s="115"/>
      <c r="AJ13" s="111"/>
      <c r="AK13" s="103"/>
      <c r="AL13" s="103"/>
    </row>
    <row r="14" spans="1:38" ht="55.5" customHeight="1" thickBot="1" x14ac:dyDescent="0.3">
      <c r="A14" s="427"/>
      <c r="B14" s="117" t="s">
        <v>55</v>
      </c>
      <c r="C14" s="118" t="str">
        <f>+'4 MAPA CALOR INHERENTE'!I13</f>
        <v xml:space="preserve">                   </v>
      </c>
      <c r="D14" s="118" t="str">
        <f>+'4 MAPA CALOR INHERENTE'!J13</f>
        <v xml:space="preserve">                   </v>
      </c>
      <c r="E14" s="119" t="str">
        <f>+'4 MAPA CALOR INHERENTE'!K13</f>
        <v xml:space="preserve">                   </v>
      </c>
      <c r="F14" s="120" t="str">
        <f>+'4 MAPA CALOR INHERENTE'!L13</f>
        <v xml:space="preserve">                   </v>
      </c>
      <c r="G14" s="121" t="str">
        <f>+'4 MAPA CALOR INHERENTE'!M13</f>
        <v xml:space="preserve">                   </v>
      </c>
      <c r="H14" s="107"/>
      <c r="I14" s="427"/>
      <c r="J14" s="117" t="s">
        <v>55</v>
      </c>
      <c r="K14" s="118" t="str">
        <f>+'6 MAPA CALOR RESIDUAL'!K13</f>
        <v xml:space="preserve">                   </v>
      </c>
      <c r="L14" s="118" t="str">
        <f>+'6 MAPA CALOR RESIDUAL'!L13</f>
        <v xml:space="preserve">                   </v>
      </c>
      <c r="M14" s="119" t="str">
        <f>+'6 MAPA CALOR RESIDUAL'!M13</f>
        <v xml:space="preserve"> R2   R5 R6 R7  R9  R11        R19 </v>
      </c>
      <c r="N14" s="120" t="str">
        <f>+'6 MAPA CALOR RESIDUAL'!N13</f>
        <v>R1       R8        R16    R20</v>
      </c>
      <c r="O14" s="121" t="str">
        <f>+'6 MAPA CALOR RESIDUAL'!O13</f>
        <v xml:space="preserve">                   </v>
      </c>
      <c r="P14" s="107"/>
      <c r="Q14" s="466"/>
      <c r="R14" s="122">
        <v>0.2</v>
      </c>
      <c r="S14" s="123" t="s">
        <v>55</v>
      </c>
      <c r="T14" s="118" t="s">
        <v>86</v>
      </c>
      <c r="U14" s="118" t="s">
        <v>86</v>
      </c>
      <c r="V14" s="119" t="s">
        <v>5</v>
      </c>
      <c r="W14" s="120" t="s">
        <v>85</v>
      </c>
      <c r="X14" s="121" t="s">
        <v>84</v>
      </c>
      <c r="AA14" s="91"/>
      <c r="AB14" s="91"/>
      <c r="AC14" s="103"/>
      <c r="AD14" s="113"/>
      <c r="AE14" s="114"/>
      <c r="AF14" s="111"/>
      <c r="AG14" s="111"/>
      <c r="AH14" s="111"/>
      <c r="AI14" s="124"/>
      <c r="AJ14" s="111"/>
      <c r="AK14" s="103"/>
      <c r="AL14" s="103"/>
    </row>
    <row r="15" spans="1:38" x14ac:dyDescent="0.25">
      <c r="A15" s="92"/>
      <c r="B15" s="107"/>
      <c r="C15" s="210"/>
      <c r="D15" s="211"/>
      <c r="E15" s="212"/>
      <c r="F15" s="212"/>
      <c r="G15" s="107"/>
      <c r="H15" s="107"/>
      <c r="I15" s="107"/>
      <c r="J15" s="107"/>
      <c r="K15" s="107"/>
      <c r="L15" s="107"/>
      <c r="M15" s="107"/>
      <c r="N15" s="107"/>
      <c r="O15" s="107"/>
      <c r="P15" s="107"/>
      <c r="AA15" s="91"/>
      <c r="AB15" s="91"/>
      <c r="AC15" s="103"/>
      <c r="AD15" s="113"/>
      <c r="AE15" s="114"/>
      <c r="AF15" s="111"/>
      <c r="AG15" s="111"/>
      <c r="AH15" s="111"/>
      <c r="AI15" s="111"/>
      <c r="AJ15" s="111"/>
      <c r="AK15" s="103"/>
      <c r="AL15" s="103"/>
    </row>
    <row r="16" spans="1:38" ht="26.4" x14ac:dyDescent="0.25">
      <c r="A16" s="92"/>
      <c r="B16" s="107"/>
      <c r="C16" s="210"/>
      <c r="D16" s="211"/>
      <c r="E16" s="212"/>
      <c r="F16" s="212"/>
      <c r="G16" s="107"/>
      <c r="H16" s="107"/>
      <c r="I16" s="107"/>
      <c r="J16" s="107"/>
      <c r="K16" s="107"/>
      <c r="L16" s="107"/>
      <c r="M16" s="107"/>
      <c r="N16" s="107"/>
      <c r="O16" s="107"/>
      <c r="P16" s="107"/>
      <c r="T16" s="95" t="s">
        <v>88</v>
      </c>
      <c r="V16" s="91"/>
      <c r="W16" s="91"/>
      <c r="X16" s="91"/>
      <c r="Y16" s="91"/>
      <c r="Z16" s="91"/>
      <c r="AA16" s="91"/>
      <c r="AB16" s="91"/>
      <c r="AC16" s="103"/>
      <c r="AD16" s="113"/>
      <c r="AE16" s="103"/>
      <c r="AF16" s="114"/>
      <c r="AG16" s="114"/>
      <c r="AH16" s="114"/>
      <c r="AI16" s="114"/>
      <c r="AJ16" s="114"/>
      <c r="AK16" s="103"/>
      <c r="AL16" s="103"/>
    </row>
    <row r="17" spans="1:38" x14ac:dyDescent="0.25">
      <c r="A17" s="92"/>
      <c r="B17" s="107"/>
      <c r="C17" s="210"/>
      <c r="D17" s="211"/>
      <c r="E17" s="212"/>
      <c r="F17" s="212"/>
      <c r="G17" s="107"/>
      <c r="H17" s="107"/>
      <c r="I17" s="107"/>
      <c r="J17" s="107"/>
      <c r="K17" s="107"/>
      <c r="L17" s="107"/>
      <c r="M17" s="107"/>
      <c r="N17" s="107"/>
      <c r="O17" s="107"/>
      <c r="P17" s="107"/>
      <c r="T17" s="125" t="s">
        <v>84</v>
      </c>
      <c r="V17" s="91"/>
      <c r="W17" s="91"/>
      <c r="X17" s="91"/>
      <c r="Y17" s="91"/>
      <c r="Z17" s="91"/>
      <c r="AA17" s="91"/>
      <c r="AB17" s="91"/>
      <c r="AC17" s="103"/>
      <c r="AD17" s="103"/>
      <c r="AE17" s="103"/>
      <c r="AF17" s="111"/>
      <c r="AG17" s="111"/>
      <c r="AH17" s="111"/>
      <c r="AI17" s="111"/>
      <c r="AJ17" s="111"/>
      <c r="AK17" s="103"/>
      <c r="AL17" s="103"/>
    </row>
    <row r="18" spans="1:38" x14ac:dyDescent="0.25">
      <c r="A18" s="92"/>
      <c r="B18" s="107"/>
      <c r="C18" s="210"/>
      <c r="D18" s="211"/>
      <c r="E18" s="212"/>
      <c r="F18" s="212"/>
      <c r="G18" s="107"/>
      <c r="H18" s="107"/>
      <c r="I18" s="107"/>
      <c r="J18" s="107"/>
      <c r="K18" s="107"/>
      <c r="L18" s="107"/>
      <c r="M18" s="107"/>
      <c r="N18" s="107"/>
      <c r="O18" s="107"/>
      <c r="P18" s="107"/>
      <c r="T18" s="108" t="s">
        <v>85</v>
      </c>
      <c r="U18" s="91"/>
      <c r="V18" s="91"/>
      <c r="W18" s="91"/>
      <c r="X18" s="91"/>
      <c r="Y18" s="91"/>
      <c r="Z18" s="91"/>
      <c r="AA18" s="91"/>
      <c r="AB18" s="91"/>
      <c r="AC18" s="103"/>
      <c r="AD18" s="103"/>
      <c r="AE18" s="103"/>
      <c r="AF18" s="111"/>
      <c r="AG18" s="111"/>
      <c r="AH18" s="111"/>
      <c r="AI18" s="111"/>
      <c r="AJ18" s="111"/>
      <c r="AK18" s="103"/>
      <c r="AL18" s="103"/>
    </row>
    <row r="19" spans="1:38" x14ac:dyDescent="0.25">
      <c r="A19" s="92"/>
      <c r="B19" s="107"/>
      <c r="C19" s="210"/>
      <c r="D19" s="211"/>
      <c r="E19" s="212"/>
      <c r="F19" s="212"/>
      <c r="G19" s="107"/>
      <c r="H19" s="107"/>
      <c r="I19" s="107"/>
      <c r="J19" s="107"/>
      <c r="K19" s="107"/>
      <c r="L19" s="107"/>
      <c r="M19" s="107"/>
      <c r="N19" s="107"/>
      <c r="O19" s="107"/>
      <c r="P19" s="107"/>
      <c r="S19" s="126"/>
      <c r="T19" s="112" t="s">
        <v>5</v>
      </c>
      <c r="U19" s="126"/>
      <c r="V19" s="126"/>
      <c r="W19" s="126"/>
      <c r="X19" s="126"/>
      <c r="Y19" s="126"/>
      <c r="Z19" s="126"/>
      <c r="AA19" s="126"/>
      <c r="AB19" s="126"/>
      <c r="AC19" s="103"/>
      <c r="AD19" s="103"/>
      <c r="AE19" s="127"/>
      <c r="AF19" s="127"/>
      <c r="AG19" s="127"/>
      <c r="AH19" s="127"/>
      <c r="AI19" s="127"/>
      <c r="AJ19" s="127"/>
      <c r="AK19" s="103"/>
      <c r="AL19" s="103"/>
    </row>
    <row r="20" spans="1:38" x14ac:dyDescent="0.25">
      <c r="A20" s="92"/>
      <c r="B20" s="107"/>
      <c r="C20" s="210"/>
      <c r="D20" s="211"/>
      <c r="E20" s="212"/>
      <c r="F20" s="212"/>
      <c r="G20" s="107"/>
      <c r="H20" s="107"/>
      <c r="I20" s="107"/>
      <c r="J20" s="107"/>
      <c r="K20" s="107"/>
      <c r="L20" s="107"/>
      <c r="M20" s="107"/>
      <c r="N20" s="107"/>
      <c r="O20" s="107"/>
      <c r="P20" s="107"/>
      <c r="S20" s="126"/>
      <c r="T20" s="116" t="s">
        <v>86</v>
      </c>
      <c r="AA20" s="126"/>
      <c r="AB20" s="126"/>
      <c r="AC20" s="103"/>
      <c r="AD20" s="103"/>
      <c r="AE20" s="103"/>
      <c r="AF20" s="111"/>
      <c r="AG20" s="111"/>
      <c r="AH20" s="111"/>
      <c r="AI20" s="111"/>
      <c r="AJ20" s="111"/>
      <c r="AK20" s="103"/>
      <c r="AL20" s="103"/>
    </row>
    <row r="21" spans="1:38" x14ac:dyDescent="0.25">
      <c r="A21" s="92"/>
      <c r="B21" s="107"/>
      <c r="C21" s="210"/>
      <c r="D21" s="211"/>
      <c r="E21" s="212"/>
      <c r="F21" s="212"/>
      <c r="G21" s="107"/>
      <c r="H21" s="107"/>
      <c r="I21" s="107"/>
      <c r="J21" s="107"/>
      <c r="K21" s="107"/>
      <c r="L21" s="107"/>
      <c r="M21" s="107"/>
      <c r="N21" s="107"/>
      <c r="O21" s="107"/>
      <c r="P21" s="107"/>
      <c r="Q21" s="128"/>
      <c r="R21" s="128"/>
      <c r="S21" s="126"/>
      <c r="AA21" s="126"/>
      <c r="AB21" s="126"/>
      <c r="AC21" s="103"/>
      <c r="AD21" s="103"/>
      <c r="AE21" s="103"/>
      <c r="AF21" s="111"/>
      <c r="AG21" s="111"/>
      <c r="AH21" s="111"/>
      <c r="AI21" s="111"/>
      <c r="AJ21" s="111"/>
      <c r="AK21" s="103"/>
      <c r="AL21" s="103"/>
    </row>
    <row r="22" spans="1:38" x14ac:dyDescent="0.25">
      <c r="A22" s="92"/>
      <c r="B22" s="107"/>
      <c r="C22" s="210"/>
      <c r="D22" s="211"/>
      <c r="E22" s="212"/>
      <c r="F22" s="212"/>
      <c r="G22" s="107"/>
      <c r="H22" s="107"/>
      <c r="I22" s="107"/>
      <c r="J22" s="107"/>
      <c r="K22" s="107"/>
      <c r="L22" s="107"/>
      <c r="M22" s="107"/>
      <c r="N22" s="107"/>
      <c r="O22" s="107"/>
      <c r="P22" s="107"/>
      <c r="Q22" s="128"/>
      <c r="R22" s="128"/>
      <c r="S22" s="129"/>
      <c r="AA22" s="126"/>
      <c r="AB22" s="126"/>
      <c r="AC22" s="103"/>
      <c r="AD22" s="124"/>
      <c r="AE22" s="124"/>
      <c r="AF22" s="124"/>
      <c r="AG22" s="124"/>
      <c r="AH22" s="124"/>
      <c r="AI22" s="124"/>
      <c r="AJ22" s="111"/>
      <c r="AK22" s="103"/>
      <c r="AL22" s="103"/>
    </row>
    <row r="23" spans="1:38" x14ac:dyDescent="0.25">
      <c r="A23" s="92"/>
      <c r="B23" s="107"/>
      <c r="C23" s="210"/>
      <c r="D23" s="211"/>
      <c r="E23" s="212"/>
      <c r="F23" s="212"/>
      <c r="G23" s="107"/>
      <c r="H23" s="107"/>
      <c r="I23" s="107"/>
      <c r="J23" s="107"/>
      <c r="K23" s="107"/>
      <c r="L23" s="107"/>
      <c r="M23" s="107"/>
      <c r="N23" s="107"/>
      <c r="O23" s="107"/>
      <c r="P23" s="107"/>
      <c r="Q23" s="128"/>
      <c r="R23" s="128"/>
      <c r="AC23" s="103"/>
      <c r="AD23" s="130"/>
      <c r="AE23" s="130"/>
      <c r="AF23" s="130"/>
      <c r="AG23" s="130"/>
      <c r="AH23" s="130"/>
      <c r="AI23" s="130"/>
      <c r="AJ23" s="111"/>
      <c r="AK23" s="103"/>
      <c r="AL23" s="103"/>
    </row>
    <row r="24" spans="1:38" x14ac:dyDescent="0.25">
      <c r="A24" s="92"/>
      <c r="B24" s="107"/>
      <c r="C24" s="210"/>
      <c r="D24" s="211"/>
      <c r="E24" s="212"/>
      <c r="F24" s="212"/>
      <c r="G24" s="107"/>
      <c r="H24" s="107"/>
      <c r="I24" s="107"/>
      <c r="J24" s="107"/>
      <c r="K24" s="107"/>
      <c r="L24" s="107"/>
      <c r="M24" s="107"/>
      <c r="N24" s="107"/>
      <c r="O24" s="107"/>
      <c r="P24" s="107"/>
      <c r="Q24" s="128"/>
      <c r="R24" s="128"/>
      <c r="AC24" s="103"/>
      <c r="AD24" s="124"/>
      <c r="AE24" s="124"/>
      <c r="AF24" s="124"/>
      <c r="AG24" s="124"/>
      <c r="AH24" s="124"/>
      <c r="AI24" s="124"/>
      <c r="AJ24" s="111"/>
      <c r="AK24" s="103"/>
      <c r="AL24" s="103"/>
    </row>
    <row r="25" spans="1:38" x14ac:dyDescent="0.25">
      <c r="A25" s="92"/>
      <c r="B25" s="107"/>
      <c r="C25" s="210"/>
      <c r="D25" s="211"/>
      <c r="E25" s="212"/>
      <c r="F25" s="212"/>
      <c r="G25" s="107"/>
      <c r="H25" s="107"/>
      <c r="I25" s="107"/>
      <c r="J25" s="107"/>
      <c r="K25" s="107"/>
      <c r="L25" s="107"/>
      <c r="M25" s="107"/>
      <c r="N25" s="107"/>
      <c r="O25" s="107"/>
      <c r="P25" s="107"/>
      <c r="AC25" s="103"/>
      <c r="AD25" s="124"/>
      <c r="AE25" s="124"/>
      <c r="AF25" s="124"/>
      <c r="AG25" s="124"/>
      <c r="AH25" s="124"/>
      <c r="AI25" s="124"/>
      <c r="AJ25" s="111"/>
      <c r="AK25" s="103"/>
      <c r="AL25" s="103"/>
    </row>
    <row r="26" spans="1:38" x14ac:dyDescent="0.3">
      <c r="A26" s="92"/>
      <c r="B26" s="107"/>
      <c r="C26" s="210"/>
      <c r="D26" s="211"/>
      <c r="E26" s="212"/>
      <c r="F26" s="212"/>
      <c r="G26" s="107"/>
      <c r="H26" s="107"/>
      <c r="I26" s="107"/>
      <c r="J26" s="107"/>
      <c r="K26" s="107"/>
      <c r="L26" s="107"/>
      <c r="M26" s="107"/>
      <c r="N26" s="107"/>
      <c r="O26" s="107"/>
      <c r="P26" s="107"/>
    </row>
    <row r="27" spans="1:38" x14ac:dyDescent="0.3">
      <c r="A27" s="92"/>
      <c r="B27" s="107"/>
      <c r="C27" s="210"/>
      <c r="D27" s="211"/>
      <c r="E27" s="212"/>
      <c r="F27" s="212"/>
      <c r="G27" s="107"/>
      <c r="H27" s="107"/>
      <c r="I27" s="107"/>
      <c r="J27" s="107"/>
      <c r="K27" s="107"/>
      <c r="L27" s="107"/>
      <c r="M27" s="107"/>
      <c r="N27" s="107"/>
      <c r="O27" s="107"/>
      <c r="P27" s="107"/>
    </row>
    <row r="28" spans="1:38" x14ac:dyDescent="0.3">
      <c r="A28" s="92"/>
      <c r="B28" s="107"/>
      <c r="C28" s="210"/>
      <c r="D28" s="211"/>
      <c r="E28" s="212"/>
      <c r="F28" s="212"/>
      <c r="G28" s="107"/>
      <c r="H28" s="107"/>
      <c r="I28" s="107"/>
      <c r="J28" s="107"/>
      <c r="K28" s="107"/>
      <c r="L28" s="107"/>
      <c r="M28" s="107"/>
      <c r="N28" s="107"/>
      <c r="O28" s="107"/>
      <c r="P28" s="107"/>
    </row>
    <row r="29" spans="1:38" x14ac:dyDescent="0.3">
      <c r="A29" s="92"/>
      <c r="B29" s="107"/>
      <c r="C29" s="210"/>
      <c r="D29" s="211"/>
      <c r="E29" s="212"/>
      <c r="F29" s="212"/>
      <c r="G29" s="107"/>
      <c r="H29" s="107"/>
      <c r="I29" s="107"/>
      <c r="J29" s="107"/>
      <c r="K29" s="107"/>
      <c r="L29" s="107"/>
      <c r="M29" s="107"/>
      <c r="N29" s="107"/>
      <c r="O29" s="107"/>
      <c r="P29" s="107"/>
    </row>
    <row r="30" spans="1:38" ht="14.4" customHeight="1" x14ac:dyDescent="0.3">
      <c r="B30" s="87"/>
      <c r="D30" s="87"/>
      <c r="G30" s="87"/>
      <c r="H30" s="87"/>
      <c r="I30" s="87"/>
      <c r="J30" s="87"/>
      <c r="K30" s="87"/>
      <c r="L30" s="87"/>
      <c r="M30" s="87"/>
      <c r="N30" s="87"/>
      <c r="O30" s="87"/>
      <c r="P30" s="87"/>
      <c r="AA30" s="92"/>
      <c r="AB30" s="92"/>
      <c r="AC30" s="92"/>
      <c r="AD30" s="92"/>
      <c r="AE30" s="92"/>
      <c r="AF30" s="87"/>
      <c r="AG30" s="87"/>
      <c r="AH30" s="87"/>
      <c r="AI30" s="87"/>
      <c r="AJ30" s="87"/>
    </row>
    <row r="31" spans="1:38" ht="39" customHeight="1" x14ac:dyDescent="0.3">
      <c r="B31" s="87"/>
      <c r="D31" s="87"/>
      <c r="G31" s="87"/>
      <c r="H31" s="87"/>
      <c r="I31" s="87"/>
      <c r="J31" s="87"/>
      <c r="K31" s="87"/>
      <c r="L31" s="87"/>
      <c r="M31" s="87"/>
      <c r="N31" s="87"/>
      <c r="O31" s="87"/>
      <c r="P31" s="87"/>
      <c r="AA31" s="92"/>
      <c r="AB31" s="92"/>
      <c r="AC31" s="92"/>
      <c r="AD31" s="92"/>
      <c r="AE31" s="92"/>
      <c r="AF31" s="87"/>
      <c r="AG31" s="87"/>
      <c r="AH31" s="87"/>
      <c r="AI31" s="87"/>
      <c r="AJ31" s="87"/>
    </row>
    <row r="32" spans="1:38" ht="19.5" customHeight="1" x14ac:dyDescent="0.3">
      <c r="B32" s="87"/>
      <c r="D32" s="87"/>
      <c r="G32" s="87"/>
      <c r="H32" s="87"/>
      <c r="I32" s="87"/>
      <c r="J32" s="87"/>
      <c r="K32" s="87"/>
      <c r="L32" s="87"/>
      <c r="M32" s="87"/>
      <c r="N32" s="87"/>
      <c r="O32" s="87"/>
      <c r="P32" s="87"/>
      <c r="AA32" s="92"/>
      <c r="AB32" s="92"/>
      <c r="AC32" s="92"/>
      <c r="AD32" s="92"/>
      <c r="AE32" s="92"/>
      <c r="AF32" s="87"/>
      <c r="AG32" s="87"/>
      <c r="AH32" s="87"/>
      <c r="AI32" s="87"/>
      <c r="AJ32" s="87"/>
    </row>
    <row r="33" spans="3:31" s="87" customFormat="1" ht="19.5" customHeight="1" x14ac:dyDescent="0.3">
      <c r="C33" s="92"/>
      <c r="E33" s="137"/>
      <c r="F33" s="137"/>
      <c r="AA33" s="92"/>
      <c r="AB33" s="92"/>
      <c r="AC33" s="92"/>
      <c r="AD33" s="92"/>
      <c r="AE33" s="92"/>
    </row>
    <row r="34" spans="3:31" s="87" customFormat="1" ht="19.5" customHeight="1" x14ac:dyDescent="0.3">
      <c r="C34" s="92"/>
      <c r="E34" s="137"/>
      <c r="F34" s="137"/>
      <c r="AA34" s="92"/>
      <c r="AB34" s="92"/>
      <c r="AC34" s="92"/>
      <c r="AD34" s="92"/>
      <c r="AE34" s="92"/>
    </row>
    <row r="35" spans="3:31" s="87" customFormat="1" ht="19.5" customHeight="1" x14ac:dyDescent="0.3">
      <c r="C35" s="92"/>
      <c r="E35" s="137"/>
      <c r="F35" s="137"/>
      <c r="AA35" s="92"/>
      <c r="AB35" s="92"/>
      <c r="AC35" s="92"/>
      <c r="AD35" s="92"/>
      <c r="AE35" s="92"/>
    </row>
    <row r="36" spans="3:31" s="87" customFormat="1" ht="19.5" customHeight="1" x14ac:dyDescent="0.3">
      <c r="C36" s="92"/>
      <c r="E36" s="137"/>
      <c r="F36" s="137"/>
      <c r="AA36" s="92"/>
      <c r="AB36" s="92"/>
      <c r="AC36" s="92"/>
      <c r="AD36" s="92"/>
      <c r="AE36" s="92"/>
    </row>
  </sheetData>
  <sheetProtection sheet="1" formatCells="0" formatColumns="0" formatRows="0" sort="0" autoFilter="0" pivotTables="0"/>
  <autoFilter ref="A9:AL9" xr:uid="{00000000-0009-0000-0000-000006000000}">
    <filterColumn colId="29" showButton="0"/>
    <filterColumn colId="30" showButton="0"/>
    <filterColumn colId="31" showButton="0"/>
    <filterColumn colId="32" showButton="0"/>
    <filterColumn colId="33" showButton="0"/>
    <filterColumn colId="34" showButton="0"/>
  </autoFilter>
  <dataConsolidate/>
  <mergeCells count="12">
    <mergeCell ref="I10:I14"/>
    <mergeCell ref="Q10:Q14"/>
    <mergeCell ref="A7:G7"/>
    <mergeCell ref="C8:G8"/>
    <mergeCell ref="A10:A14"/>
    <mergeCell ref="B1:D2"/>
    <mergeCell ref="A1:A2"/>
    <mergeCell ref="I7:O7"/>
    <mergeCell ref="T7:X7"/>
    <mergeCell ref="K8:O8"/>
    <mergeCell ref="B4:D4"/>
    <mergeCell ref="B5:D5"/>
  </mergeCells>
  <conditionalFormatting sqref="D15:E29">
    <cfRule type="cellIs" dxfId="45" priority="1" operator="equal">
      <formula>$S$14</formula>
    </cfRule>
    <cfRule type="cellIs" dxfId="44" priority="2" operator="equal">
      <formula>$S$13</formula>
    </cfRule>
    <cfRule type="cellIs" dxfId="43" priority="3" operator="equal">
      <formula>$S$12</formula>
    </cfRule>
    <cfRule type="cellIs" dxfId="42" priority="4" operator="equal">
      <formula>$S$11</formula>
    </cfRule>
    <cfRule type="cellIs" dxfId="41" priority="5" operator="equal">
      <formula>$S$10</formula>
    </cfRule>
  </conditionalFormatting>
  <conditionalFormatting sqref="F15:F29">
    <cfRule type="cellIs" dxfId="40" priority="6" operator="equal">
      <formula>$T$9</formula>
    </cfRule>
    <cfRule type="cellIs" dxfId="39" priority="7" operator="equal">
      <formula>$U$9</formula>
    </cfRule>
    <cfRule type="cellIs" dxfId="38" priority="8" operator="equal">
      <formula>$V$9</formula>
    </cfRule>
    <cfRule type="cellIs" dxfId="37" priority="9" operator="equal">
      <formula>$W$9</formula>
    </cfRule>
    <cfRule type="cellIs" dxfId="36" priority="10" operator="equal">
      <formula>$X$9</formula>
    </cfRule>
  </conditionalFormatting>
  <conditionalFormatting sqref="G15:G29">
    <cfRule type="cellIs" dxfId="35" priority="16" operator="equal">
      <formula>$T$17</formula>
    </cfRule>
    <cfRule type="cellIs" dxfId="34" priority="17" operator="equal">
      <formula>$T$18</formula>
    </cfRule>
    <cfRule type="cellIs" dxfId="33" priority="18" operator="equal">
      <formula>$T$19</formula>
    </cfRule>
    <cfRule type="cellIs" dxfId="32" priority="19" operator="equal">
      <formula>$T$20</formula>
    </cfRule>
  </conditionalFormatting>
  <dataValidations count="3">
    <dataValidation type="list" allowBlank="1" showInputMessage="1" showErrorMessage="1" sqref="JD10:JJ17" xr:uid="{00000000-0002-0000-0600-000000000000}">
      <formula1>#REF!</formula1>
    </dataValidation>
    <dataValidation allowBlank="1" showInputMessage="1" showErrorMessage="1" prompt="La probabilidad se encuentra determinada por una escala de 1 a 3, siendo 1 la menor probabilidad de ocurrencia del riesgo y 3 la mayor probabilidad de  ocurrencia." sqref="JC9" xr:uid="{00000000-0002-0000-0600-000001000000}"/>
    <dataValidation allowBlank="1" showInputMessage="1" showErrorMessage="1" prompt="Es la materialización del riesgo y las consecuencias de su aparición. Su escala es: 5 bajo impacto, 10 medio, 20 alto impacto._x000a_" sqref="JD9:JJ9" xr:uid="{00000000-0002-0000-0600-000002000000}"/>
  </dataValidations>
  <printOptions horizontalCentered="1" verticalCentered="1"/>
  <pageMargins left="0.23622047244094491" right="0.23622047244094491" top="0.74803149606299213" bottom="0.74803149606299213" header="0.31496062992125984" footer="0.31496062992125984"/>
  <pageSetup scale="65" orientation="landscape" r:id="rId1"/>
  <headerFooter alignWithMargins="0"/>
  <colBreaks count="1" manualBreakCount="1">
    <brk id="1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35"/>
  <sheetViews>
    <sheetView showGridLines="0" zoomScale="70" zoomScaleNormal="70" workbookViewId="0">
      <pane xSplit="1" ySplit="8" topLeftCell="B9" activePane="bottomRight" state="frozen"/>
      <selection pane="topRight" activeCell="B1" sqref="B1"/>
      <selection pane="bottomLeft" activeCell="A7" sqref="A7"/>
      <selection pane="bottomRight" activeCell="S28" sqref="S28"/>
    </sheetView>
  </sheetViews>
  <sheetFormatPr baseColWidth="10" defaultColWidth="14.33203125" defaultRowHeight="13.2" x14ac:dyDescent="0.3"/>
  <cols>
    <col min="1" max="1" width="11.5546875" style="87" customWidth="1"/>
    <col min="2" max="2" width="25.109375" style="92" customWidth="1"/>
    <col min="3" max="4" width="14.109375" style="92" customWidth="1"/>
    <col min="5" max="5" width="16.44140625" style="137" customWidth="1"/>
    <col min="6" max="6" width="12.5546875" style="137" customWidth="1"/>
    <col min="7" max="7" width="12.5546875" style="92" customWidth="1"/>
    <col min="8" max="8" width="15.44140625" style="92" customWidth="1"/>
    <col min="9" max="9" width="13" style="92" customWidth="1"/>
    <col min="10" max="10" width="16.44140625" style="137" customWidth="1"/>
    <col min="11" max="11" width="10.109375" style="137" customWidth="1"/>
    <col min="12" max="12" width="12.6640625" style="92" customWidth="1"/>
    <col min="13" max="13" width="16.88671875" style="92" customWidth="1"/>
    <col min="14" max="14" width="15.5546875" style="92" customWidth="1"/>
    <col min="15" max="16" width="16.5546875" style="92" customWidth="1"/>
    <col min="17" max="17" width="51.33203125" style="92" customWidth="1"/>
    <col min="18" max="18" width="20.88671875" style="92" customWidth="1"/>
    <col min="19" max="19" width="14.5546875" style="143" customWidth="1"/>
    <col min="20" max="20" width="13.5546875" style="143" customWidth="1"/>
    <col min="21" max="23" width="20.44140625" style="92" customWidth="1"/>
    <col min="24" max="25" width="30.6640625" style="92" customWidth="1"/>
    <col min="26" max="26" width="18" style="92" customWidth="1"/>
    <col min="27" max="28" width="15.44140625" style="92" customWidth="1"/>
    <col min="29" max="29" width="4.88671875" style="87" customWidth="1"/>
    <col min="30" max="30" width="5.44140625" style="87" bestFit="1" customWidth="1"/>
    <col min="31" max="32" width="14" style="87" customWidth="1"/>
    <col min="33" max="33" width="18.5546875" style="87" customWidth="1"/>
    <col min="34" max="34" width="19.5546875" style="87" customWidth="1"/>
    <col min="35" max="36" width="14" style="87" customWidth="1"/>
    <col min="37" max="41" width="11.44140625" style="87" customWidth="1"/>
    <col min="42" max="42" width="5.5546875" style="87" bestFit="1" customWidth="1"/>
    <col min="43" max="43" width="26.88671875" style="87" customWidth="1"/>
    <col min="44" max="48" width="22.88671875" style="92" customWidth="1"/>
    <col min="49" max="49" width="23.44140625" style="87" customWidth="1"/>
    <col min="50" max="277" width="11.44140625" style="87" customWidth="1"/>
    <col min="278" max="278" width="12.6640625" style="87" customWidth="1"/>
    <col min="279" max="279" width="47" style="87" customWidth="1"/>
    <col min="280" max="280" width="35" style="87" customWidth="1"/>
    <col min="281" max="16384" width="14.33203125" style="87"/>
  </cols>
  <sheetData>
    <row r="1" spans="1:50" s="75" customFormat="1" ht="36" customHeight="1" x14ac:dyDescent="0.25">
      <c r="A1" s="422"/>
      <c r="B1" s="428" t="str">
        <f>+'2 CONTEXTO E IDENTIFICACIÓN'!B1</f>
        <v>MAPA DE RIESGOS</v>
      </c>
      <c r="C1" s="50" t="str">
        <f>+'2 CONTEXTO E IDENTIFICACIÓN'!C1</f>
        <v>CÓDIGO:</v>
      </c>
      <c r="D1" s="131">
        <f>+'2 CONTEXTO E IDENTIFICACIÓN'!D1</f>
        <v>0</v>
      </c>
      <c r="E1" s="132"/>
      <c r="F1" s="241" t="str">
        <f>+'2 CONTEXTO E IDENTIFICACIÓN'!$F$4</f>
        <v>Elaboración o Actualización:</v>
      </c>
      <c r="G1" s="262" t="str">
        <f>+IF('2 CONTEXTO E IDENTIFICACIÓN'!$G$4="","",'2 CONTEXTO E IDENTIFICACIÓN'!$G$4)</f>
        <v/>
      </c>
      <c r="H1" s="20"/>
      <c r="I1" s="20"/>
      <c r="U1" s="138"/>
      <c r="V1" s="138"/>
      <c r="AR1" s="76"/>
      <c r="AS1" s="76"/>
      <c r="AT1" s="76"/>
      <c r="AU1" s="76"/>
      <c r="AV1" s="76"/>
    </row>
    <row r="2" spans="1:50" s="75" customFormat="1" ht="36" customHeight="1" x14ac:dyDescent="0.25">
      <c r="A2" s="422"/>
      <c r="B2" s="428"/>
      <c r="C2" s="50" t="str">
        <f>+'2 CONTEXTO E IDENTIFICACIÓN'!C2</f>
        <v>VERSIÓN:</v>
      </c>
      <c r="D2" s="131">
        <f>+'2 CONTEXTO E IDENTIFICACIÓN'!D2</f>
        <v>0</v>
      </c>
      <c r="E2" s="132"/>
      <c r="F2" s="244" t="str">
        <f>+'2 CONTEXTO E IDENTIFICACIÓN'!$D$5</f>
        <v>Vigencia del:</v>
      </c>
      <c r="G2" s="242" t="str">
        <f>+IF('2 CONTEXTO E IDENTIFICACIÓN'!$E$5="","",'2 CONTEXTO E IDENTIFICACIÓN'!$E$5)</f>
        <v/>
      </c>
      <c r="H2" s="243" t="s">
        <v>111</v>
      </c>
      <c r="I2" s="240" t="str">
        <f>+IF('2 CONTEXTO E IDENTIFICACIÓN'!$G$5="","",'2 CONTEXTO E IDENTIFICACIÓN'!$G$5)</f>
        <v/>
      </c>
      <c r="J2" s="132"/>
      <c r="K2" s="132"/>
      <c r="L2" s="77"/>
      <c r="N2" s="77"/>
      <c r="O2" s="77"/>
      <c r="P2" s="77"/>
      <c r="Q2" s="77"/>
      <c r="R2" s="77"/>
      <c r="S2" s="139"/>
      <c r="T2" s="139"/>
      <c r="U2" s="77"/>
      <c r="V2" s="77"/>
      <c r="W2" s="77"/>
      <c r="X2" s="77"/>
      <c r="Y2" s="77"/>
      <c r="Z2" s="77"/>
      <c r="AA2" s="77"/>
      <c r="AB2" s="77"/>
      <c r="AR2" s="76"/>
      <c r="AS2" s="76"/>
      <c r="AT2" s="76"/>
      <c r="AU2" s="76"/>
      <c r="AV2" s="76"/>
    </row>
    <row r="3" spans="1:50" s="75" customFormat="1" x14ac:dyDescent="0.25">
      <c r="A3" s="79"/>
      <c r="B3" s="77"/>
      <c r="C3" s="245"/>
      <c r="D3" s="245"/>
      <c r="E3" s="132"/>
      <c r="F3" s="132"/>
      <c r="G3" s="77"/>
      <c r="J3" s="132"/>
      <c r="K3" s="132"/>
      <c r="L3" s="77"/>
      <c r="N3" s="77"/>
      <c r="O3" s="77"/>
      <c r="P3" s="77"/>
      <c r="Q3" s="77"/>
      <c r="R3" s="77"/>
      <c r="S3" s="139"/>
      <c r="T3" s="139"/>
      <c r="U3" s="77"/>
      <c r="V3" s="77"/>
      <c r="W3" s="77"/>
      <c r="X3" s="77"/>
      <c r="Y3" s="77"/>
      <c r="Z3" s="77"/>
      <c r="AA3" s="77"/>
      <c r="AB3" s="77"/>
      <c r="AR3" s="76"/>
      <c r="AS3" s="76"/>
      <c r="AT3" s="76"/>
      <c r="AU3" s="76"/>
      <c r="AV3" s="76"/>
    </row>
    <row r="4" spans="1:50" s="75" customFormat="1" ht="14.4" thickBot="1" x14ac:dyDescent="0.3">
      <c r="A4" s="19" t="s">
        <v>159</v>
      </c>
      <c r="B4" s="412" t="str">
        <f>+IF('2 CONTEXTO E IDENTIFICACIÓN'!$B$4="","",'2 CONTEXTO E IDENTIFICACIÓN'!$B$4)</f>
        <v/>
      </c>
      <c r="C4" s="412"/>
      <c r="D4" s="412"/>
      <c r="E4" s="73"/>
      <c r="F4" s="73"/>
      <c r="G4" s="73"/>
      <c r="H4" s="73"/>
      <c r="I4" s="73"/>
      <c r="J4" s="73"/>
      <c r="K4" s="133"/>
      <c r="S4" s="138"/>
      <c r="T4" s="138"/>
      <c r="AR4" s="76"/>
      <c r="AS4" s="76"/>
      <c r="AT4" s="76"/>
      <c r="AU4" s="76"/>
      <c r="AV4" s="76"/>
    </row>
    <row r="5" spans="1:50" s="75" customFormat="1" ht="27.6" x14ac:dyDescent="0.25">
      <c r="A5" s="19" t="s">
        <v>157</v>
      </c>
      <c r="B5" s="412" t="str">
        <f>+IF('2 CONTEXTO E IDENTIFICACIÓN'!$D$4="","",'2 CONTEXTO E IDENTIFICACIÓN'!$D$4)</f>
        <v/>
      </c>
      <c r="C5" s="413"/>
      <c r="D5" s="413"/>
      <c r="E5" s="52"/>
      <c r="F5" s="133"/>
      <c r="H5" s="77"/>
      <c r="I5" s="77"/>
      <c r="J5" s="52"/>
      <c r="K5" s="133"/>
      <c r="S5" s="138"/>
      <c r="T5" s="138"/>
      <c r="AD5" s="80"/>
      <c r="AE5" s="81"/>
      <c r="AF5" s="473" t="s">
        <v>87</v>
      </c>
      <c r="AG5" s="474"/>
      <c r="AH5" s="474"/>
      <c r="AI5" s="474"/>
      <c r="AJ5" s="475"/>
      <c r="AR5" s="76"/>
      <c r="AS5" s="76"/>
      <c r="AT5" s="76"/>
      <c r="AU5" s="76"/>
      <c r="AV5" s="76"/>
    </row>
    <row r="6" spans="1:50" s="75" customFormat="1" ht="5.4" customHeight="1" x14ac:dyDescent="0.25">
      <c r="A6" s="248"/>
      <c r="B6" s="247"/>
      <c r="C6" s="247"/>
      <c r="D6" s="77"/>
      <c r="E6" s="52"/>
      <c r="F6" s="133"/>
      <c r="H6" s="77"/>
      <c r="I6" s="77"/>
      <c r="J6" s="52"/>
      <c r="K6" s="133"/>
      <c r="S6" s="138"/>
      <c r="T6" s="138"/>
      <c r="AD6" s="268"/>
      <c r="AF6" s="269"/>
      <c r="AG6" s="270"/>
      <c r="AH6" s="270"/>
      <c r="AI6" s="270"/>
      <c r="AJ6" s="271"/>
      <c r="AR6" s="76"/>
      <c r="AS6" s="76"/>
      <c r="AT6" s="76"/>
      <c r="AU6" s="76"/>
      <c r="AV6" s="76"/>
    </row>
    <row r="7" spans="1:50" ht="14.4" customHeight="1" x14ac:dyDescent="0.3">
      <c r="A7" s="134"/>
      <c r="B7" s="134"/>
      <c r="C7" s="134"/>
      <c r="D7" s="134"/>
      <c r="E7" s="423" t="s">
        <v>89</v>
      </c>
      <c r="F7" s="423"/>
      <c r="G7" s="423"/>
      <c r="H7" s="84"/>
      <c r="I7" s="134"/>
      <c r="J7" s="423" t="s">
        <v>118</v>
      </c>
      <c r="K7" s="423"/>
      <c r="L7" s="423"/>
      <c r="M7" s="84"/>
      <c r="N7" s="84"/>
      <c r="O7" s="84"/>
      <c r="P7" s="84"/>
      <c r="Q7" s="423" t="s">
        <v>131</v>
      </c>
      <c r="R7" s="423"/>
      <c r="S7" s="423"/>
      <c r="T7" s="423"/>
      <c r="U7" s="423" t="s">
        <v>150</v>
      </c>
      <c r="V7" s="423"/>
      <c r="W7" s="423"/>
      <c r="X7" s="84"/>
      <c r="Y7" s="84"/>
      <c r="Z7" s="84"/>
      <c r="AA7" s="84"/>
      <c r="AB7" s="84"/>
      <c r="AD7" s="88"/>
      <c r="AF7" s="89">
        <v>0.2</v>
      </c>
      <c r="AG7" s="89">
        <v>0.4</v>
      </c>
      <c r="AH7" s="89">
        <v>0.6</v>
      </c>
      <c r="AI7" s="89">
        <v>0.8</v>
      </c>
      <c r="AJ7" s="90">
        <v>1</v>
      </c>
      <c r="AK7" s="91"/>
      <c r="AL7" s="91"/>
      <c r="AM7" s="91"/>
      <c r="AN7" s="91"/>
      <c r="AO7" s="91"/>
      <c r="AP7" s="91"/>
      <c r="AQ7" s="91"/>
    </row>
    <row r="8" spans="1:50" ht="52.8" x14ac:dyDescent="0.25">
      <c r="A8" s="95" t="s">
        <v>0</v>
      </c>
      <c r="B8" s="95" t="s">
        <v>1</v>
      </c>
      <c r="C8" s="95" t="s">
        <v>122</v>
      </c>
      <c r="D8" s="95" t="s">
        <v>123</v>
      </c>
      <c r="E8" s="95" t="s">
        <v>2</v>
      </c>
      <c r="F8" s="95" t="s">
        <v>4</v>
      </c>
      <c r="G8" s="96" t="s">
        <v>124</v>
      </c>
      <c r="H8" s="95" t="s">
        <v>120</v>
      </c>
      <c r="I8" s="95" t="s">
        <v>121</v>
      </c>
      <c r="J8" s="95" t="s">
        <v>2</v>
      </c>
      <c r="K8" s="95" t="s">
        <v>4</v>
      </c>
      <c r="L8" s="95" t="s">
        <v>124</v>
      </c>
      <c r="M8" s="95" t="s">
        <v>178</v>
      </c>
      <c r="N8" s="95" t="s">
        <v>125</v>
      </c>
      <c r="O8" s="95" t="s">
        <v>282</v>
      </c>
      <c r="P8" s="95" t="s">
        <v>277</v>
      </c>
      <c r="Q8" s="95" t="s">
        <v>182</v>
      </c>
      <c r="R8" s="95" t="s">
        <v>181</v>
      </c>
      <c r="S8" s="140" t="s">
        <v>152</v>
      </c>
      <c r="T8" s="140" t="s">
        <v>153</v>
      </c>
      <c r="U8" s="95" t="s">
        <v>148</v>
      </c>
      <c r="V8" s="95" t="s">
        <v>149</v>
      </c>
      <c r="W8" s="95" t="s">
        <v>151</v>
      </c>
      <c r="X8" s="95" t="s">
        <v>154</v>
      </c>
      <c r="Y8" s="95" t="s">
        <v>155</v>
      </c>
      <c r="Z8" s="95" t="s">
        <v>132</v>
      </c>
      <c r="AA8" s="84"/>
      <c r="AB8" s="84"/>
      <c r="AD8" s="88"/>
      <c r="AE8" s="100"/>
      <c r="AF8" s="101" t="s">
        <v>65</v>
      </c>
      <c r="AG8" s="101" t="s">
        <v>7</v>
      </c>
      <c r="AH8" s="101" t="s">
        <v>5</v>
      </c>
      <c r="AI8" s="101" t="s">
        <v>6</v>
      </c>
      <c r="AJ8" s="102" t="s">
        <v>73</v>
      </c>
      <c r="AM8" s="91"/>
      <c r="AN8" s="91"/>
      <c r="AO8" s="103"/>
      <c r="AP8" s="103"/>
      <c r="AQ8" s="103"/>
      <c r="AR8" s="103"/>
      <c r="AS8" s="103"/>
      <c r="AT8" s="103"/>
      <c r="AU8" s="103"/>
      <c r="AV8" s="103"/>
      <c r="AW8" s="103"/>
      <c r="AX8" s="103"/>
    </row>
    <row r="9" spans="1:50" ht="126.75" customHeight="1" x14ac:dyDescent="0.25">
      <c r="A9" s="104" t="str">
        <f>'2 CONTEXTO E IDENTIFICACIÓN'!A9</f>
        <v>R1</v>
      </c>
      <c r="B9" s="105" t="str">
        <f>+'2 CONTEXTO E IDENTIFICACIÓN'!E9</f>
        <v>Posibilidad de pérdida Económica y Reputacional por Demora en definición de conductas diagnósticas y terapeuticas del paciente debido a falta de control en el presupuesto y su ejecución para garantizar disponibilidad de insumos, dispositivos y reactivos para la ejecución de las actividades de apoyo diagnóstico y terapeútico.</v>
      </c>
      <c r="C9" s="141">
        <f>+'3 PROBABIL E IMPACTO INHERENTE'!E9</f>
        <v>0.6</v>
      </c>
      <c r="D9" s="141">
        <f>+'3 PROBABIL E IMPACTO INHERENTE'!M9</f>
        <v>0.8</v>
      </c>
      <c r="E9" s="136" t="str">
        <f>+'4 MAPA CALOR INHERENTE'!C9</f>
        <v>Media</v>
      </c>
      <c r="F9" s="136" t="str">
        <f>+'4 MAPA CALOR INHERENTE'!D9</f>
        <v>Mayor</v>
      </c>
      <c r="G9" s="105" t="str">
        <f>+'4 MAPA CALOR INHERENTE'!E9</f>
        <v>Alto</v>
      </c>
      <c r="H9" s="135">
        <f>+'6 MAPA CALOR RESIDUAL'!C9</f>
        <v>0.12959999999999999</v>
      </c>
      <c r="I9" s="106">
        <f>+'6 MAPA CALOR RESIDUAL'!D9</f>
        <v>0.8</v>
      </c>
      <c r="J9" s="136" t="str">
        <f>+'6 MAPA CALOR RESIDUAL'!E9</f>
        <v>Muy Baja</v>
      </c>
      <c r="K9" s="136" t="str">
        <f>+'6 MAPA CALOR RESIDUAL'!F9</f>
        <v>Mayor</v>
      </c>
      <c r="L9" s="105" t="str">
        <f>+'6 MAPA CALOR RESIDUAL'!G9</f>
        <v>Alto</v>
      </c>
      <c r="M9" s="105" t="str">
        <f t="shared" ref="M9:M28" si="0">+IF($N9="","",IF($N9=$AG$16,$AH$16,IF($N9=$AG$19,$AH$19)))</f>
        <v>Requiere Plan de Acción</v>
      </c>
      <c r="N9" s="105" t="str">
        <f t="shared" ref="N9:N28" si="1">+IF(L9="","",IF(OR(L9=$AF$16,L9=$AF$17,L9=$AF$18),$AG$16,IF(L9=$AF$19,$AG$19)))</f>
        <v>Reducir_mitigar_Transferir_Evitar</v>
      </c>
      <c r="O9" s="233" t="s">
        <v>278</v>
      </c>
      <c r="P9" s="105" t="str">
        <f t="shared" ref="P9:P28" si="2">+IF($M9="","",IF($M9=$AH$19,$AG$19,$O9))</f>
        <v>Reducir_Mitigar</v>
      </c>
      <c r="Q9" s="233" t="s">
        <v>384</v>
      </c>
      <c r="R9" s="233" t="s">
        <v>403</v>
      </c>
      <c r="S9" s="234"/>
      <c r="T9" s="234"/>
      <c r="U9" s="233"/>
      <c r="V9" s="233"/>
      <c r="W9" s="233"/>
      <c r="X9" s="233"/>
      <c r="Y9" s="233"/>
      <c r="Z9" s="233"/>
      <c r="AA9" s="107"/>
      <c r="AB9" s="107"/>
      <c r="AC9" s="470" t="s">
        <v>54</v>
      </c>
      <c r="AD9" s="110">
        <v>1</v>
      </c>
      <c r="AE9" s="101" t="s">
        <v>62</v>
      </c>
      <c r="AF9" s="108" t="s">
        <v>85</v>
      </c>
      <c r="AG9" s="108" t="s">
        <v>85</v>
      </c>
      <c r="AH9" s="108" t="s">
        <v>85</v>
      </c>
      <c r="AI9" s="108" t="s">
        <v>85</v>
      </c>
      <c r="AJ9" s="109" t="s">
        <v>84</v>
      </c>
      <c r="AM9" s="91"/>
      <c r="AN9" s="91"/>
      <c r="AO9" s="103"/>
      <c r="AP9" s="103"/>
      <c r="AQ9" s="103"/>
      <c r="AR9" s="111"/>
      <c r="AS9" s="111"/>
      <c r="AT9" s="111"/>
      <c r="AU9" s="111"/>
      <c r="AV9" s="111"/>
      <c r="AW9" s="103"/>
      <c r="AX9" s="103"/>
    </row>
    <row r="10" spans="1:50" ht="150.75" customHeight="1" x14ac:dyDescent="0.25">
      <c r="A10" s="104" t="str">
        <f>'2 CONTEXTO E IDENTIFICACIÓN'!A10</f>
        <v>R2</v>
      </c>
      <c r="B10" s="105" t="str">
        <f>+'2 CONTEXTO E IDENTIFICACIÓN'!E10</f>
        <v>Posibilidad de pérdida Reputacional y Económica por Aumento de la insatisfacción de los usuarios baja adherencia a Protocolos y estrategias para garantizar la humanización y la calidad en la prestación de los servicios de salud.</v>
      </c>
      <c r="C10" s="141">
        <f>+'3 PROBABIL E IMPACTO INHERENTE'!E10</f>
        <v>0.4</v>
      </c>
      <c r="D10" s="141">
        <f>+'3 PROBABIL E IMPACTO INHERENTE'!M10</f>
        <v>0.6</v>
      </c>
      <c r="E10" s="136" t="str">
        <f>+'4 MAPA CALOR INHERENTE'!C10</f>
        <v>Baja</v>
      </c>
      <c r="F10" s="136" t="str">
        <f>+'4 MAPA CALOR INHERENTE'!D10</f>
        <v>Moderado</v>
      </c>
      <c r="G10" s="105" t="str">
        <f>+'4 MAPA CALOR INHERENTE'!E10</f>
        <v>Moderado</v>
      </c>
      <c r="H10" s="135">
        <f>+'5 VALORACIÓN DEL CONTROL'!S15</f>
        <v>8.6399999999999991E-2</v>
      </c>
      <c r="I10" s="106">
        <f>+'5 VALORACIÓN DEL CONTROL'!T15</f>
        <v>0.6</v>
      </c>
      <c r="J10" s="136" t="str">
        <f t="shared" ref="J10:J28" si="3">+IF(H10=0,"",IF(H10&lt;=$AD$13,$AE$13,IF(H10&lt;=$AD$12,$AE$12,IF(H10&lt;=$AD$11,$AE$11,IF(H10&lt;=$AD$10,$AE$10,IF(H10&lt;=$AD$9,$AE$9,""))))))</f>
        <v>Muy Baja</v>
      </c>
      <c r="K10" s="136" t="str">
        <f t="shared" ref="K10:K28" si="4">+IF(I10=0,"",IF(I10&lt;=$AF$7,$AF$8,IF(I10&lt;=$AG$7,$AG$8,IF(I10&lt;=$AH$7,$AH$8,IF(I10&lt;=$AI$7,$AI$8,IF(I10&lt;=$AJ$7,$AJ$8,""))))))</f>
        <v>Moderado</v>
      </c>
      <c r="L10" s="105" t="str">
        <f t="shared" ref="L10:L28" si="5">+IF(J10=$AE$9,IF(K10=$AF$8,$AF$9,IF(K10=$AG$8,$AG$9,IF(K10=$AH$8,$AH$9,IF(K10=$AI$8,$AI$9,IF(K10=$AJ$8,$AJ$9))))),IF(J10=$AE$10,IF(K10=$AF$8,$AF$10,IF(K10=$AG$8,$AG$10,IF(K10=$AH$8,$AH$10,IF(K10=$AI$8,$AI$10,IF(K10=$AJ$8,$AJ$10))))),IF(J10=$AE$11,IF(K10=$AF$8,$AF$11,IF(K10=$AG$8,$AG$11,IF(K10=$AH$8,$AH$11,IF(K10=$AI$8,$AI$11,IF(K10=$AJ$8,$AJ$11))))),IF(J10=$AE$12,IF(K10=$AF$8,$AF$12,IF(K10=$AG$8,$AG$12,IF(K10=$AH$8,$AH$12,IF(K10=$AI$8,$AI$12,IF(K10=$AJ$8,$AJ$12))))),IF(J10=$AE$13,IF(K10=$AF$8,$AF$13,IF(K10=$AG$8,$AG$13,IF(K10=$AH$8,$AH$13,IF(K10=$AI$8,$AI$13,IF(K10=$AJ$8,$AJ$13))))),"")))))</f>
        <v>Moderado</v>
      </c>
      <c r="M10" s="105" t="str">
        <f t="shared" si="0"/>
        <v>Requiere Plan de Acción</v>
      </c>
      <c r="N10" s="105" t="str">
        <f t="shared" si="1"/>
        <v>Reducir_mitigar_Transferir_Evitar</v>
      </c>
      <c r="O10" s="233" t="s">
        <v>278</v>
      </c>
      <c r="P10" s="105" t="str">
        <f t="shared" si="2"/>
        <v>Reducir_Mitigar</v>
      </c>
      <c r="Q10" s="233" t="s">
        <v>385</v>
      </c>
      <c r="R10" s="233" t="s">
        <v>404</v>
      </c>
      <c r="S10" s="234"/>
      <c r="T10" s="234"/>
      <c r="U10" s="233"/>
      <c r="V10" s="233"/>
      <c r="W10" s="233"/>
      <c r="X10" s="233"/>
      <c r="Y10" s="233"/>
      <c r="Z10" s="233"/>
      <c r="AA10" s="107"/>
      <c r="AB10" s="107"/>
      <c r="AC10" s="471"/>
      <c r="AD10" s="110">
        <v>0.8</v>
      </c>
      <c r="AE10" s="101" t="s">
        <v>61</v>
      </c>
      <c r="AF10" s="112" t="s">
        <v>5</v>
      </c>
      <c r="AG10" s="112" t="s">
        <v>5</v>
      </c>
      <c r="AH10" s="108" t="s">
        <v>85</v>
      </c>
      <c r="AI10" s="108" t="s">
        <v>85</v>
      </c>
      <c r="AJ10" s="109" t="s">
        <v>84</v>
      </c>
      <c r="AM10" s="91"/>
      <c r="AN10" s="91"/>
      <c r="AO10" s="103"/>
      <c r="AP10" s="113"/>
      <c r="AQ10" s="114"/>
      <c r="AR10" s="111"/>
      <c r="AS10" s="111"/>
      <c r="AT10" s="111"/>
      <c r="AU10" s="111"/>
      <c r="AV10" s="111"/>
      <c r="AW10" s="103"/>
      <c r="AX10" s="103"/>
    </row>
    <row r="11" spans="1:50" ht="62.25" customHeight="1" x14ac:dyDescent="0.25">
      <c r="A11" s="104" t="str">
        <f>'2 CONTEXTO E IDENTIFICACIÓN'!A11</f>
        <v>R3</v>
      </c>
      <c r="B11" s="105" t="str">
        <f>+'2 CONTEXTO E IDENTIFICACIÓN'!E11</f>
        <v>Posibilidad de pérdida Económica y Reputacional Por ineficiencia en el uso de los recursos financieros, humanos, tecnológicos debido a fallas en el seguimiento y control de los planes y programas institucionales que materializan la plataforma estratégica de la ESE.</v>
      </c>
      <c r="C11" s="141">
        <f>+'3 PROBABIL E IMPACTO INHERENTE'!E11</f>
        <v>0.4</v>
      </c>
      <c r="D11" s="141">
        <f>+'3 PROBABIL E IMPACTO INHERENTE'!M11</f>
        <v>0.6</v>
      </c>
      <c r="E11" s="136" t="str">
        <f>+'4 MAPA CALOR INHERENTE'!C11</f>
        <v>Baja</v>
      </c>
      <c r="F11" s="136" t="str">
        <f>+'4 MAPA CALOR INHERENTE'!D11</f>
        <v>Moderado</v>
      </c>
      <c r="G11" s="105" t="str">
        <f>+'4 MAPA CALOR INHERENTE'!E11</f>
        <v>Moderado</v>
      </c>
      <c r="H11" s="135">
        <f>+'5 VALORACIÓN DEL CONTROL'!S19</f>
        <v>0.24</v>
      </c>
      <c r="I11" s="106">
        <f>+'5 VALORACIÓN DEL CONTROL'!T19</f>
        <v>0.6</v>
      </c>
      <c r="J11" s="136" t="str">
        <f t="shared" si="3"/>
        <v>Baja</v>
      </c>
      <c r="K11" s="136" t="str">
        <f t="shared" si="4"/>
        <v>Moderado</v>
      </c>
      <c r="L11" s="105" t="str">
        <f>+IF(J11=$AE$9,IF(K11=$AF$8,$AF$9,IF(K11=$AG$8,$AG$9,IF(K11=$AH$8,$AH$9,IF(K11=$AI$8,$AI$9,IF(K11=$AJ$8,$AJ$9))))),IF(J11=$AE$10,IF(K11=$AF$8,$AF$10,IF(K11=$AG$8,$AG$10,IF(K11=$AH$8,$AH$10,IF(K11=$AI$8,$AI$10,IF(K11=$AJ$8,$AJ$10))))),IF(J11=$AE$11,IF(K11=$AF$8,$AF$11,IF(K11=$AG$8,$AG$11,IF(K11=$AH$8,$AH$11,IF(K11=$AI$8,$AI$11,IF(K11=$AJ$8,$AJ$11))))),IF(J11=$AE$12,IF(K11=$AF$8,$AF$12,IF(K11=$AG$8,$AG$12,IF(K11=$AH$8,$AH$12,IF(K11=$AI$8,$AI$12,IF(K11=$AJ$8,$AJ$12))))),IF(J11=$AE$13,IF(K11=$AF$8,$AF$13,IF(K11=$AG$8,$AG$13,IF(K11=$AH$8,$AH$13,IF(K11=$AI$8,$AI$13,IF(K11=$AJ$8,$AJ$13))))),"")))))</f>
        <v>Moderado</v>
      </c>
      <c r="M11" s="105" t="str">
        <f t="shared" si="0"/>
        <v>Requiere Plan de Acción</v>
      </c>
      <c r="N11" s="105" t="str">
        <f t="shared" si="1"/>
        <v>Reducir_mitigar_Transferir_Evitar</v>
      </c>
      <c r="O11" s="233" t="s">
        <v>278</v>
      </c>
      <c r="P11" s="105" t="str">
        <f t="shared" si="2"/>
        <v>Reducir_Mitigar</v>
      </c>
      <c r="Q11" s="233" t="s">
        <v>386</v>
      </c>
      <c r="R11" s="233" t="s">
        <v>405</v>
      </c>
      <c r="S11" s="234"/>
      <c r="T11" s="234"/>
      <c r="U11" s="233"/>
      <c r="V11" s="233"/>
      <c r="W11" s="233"/>
      <c r="X11" s="233"/>
      <c r="Y11" s="233"/>
      <c r="Z11" s="233"/>
      <c r="AA11" s="107"/>
      <c r="AB11" s="107"/>
      <c r="AC11" s="471"/>
      <c r="AD11" s="110">
        <v>0.6</v>
      </c>
      <c r="AE11" s="101" t="s">
        <v>59</v>
      </c>
      <c r="AF11" s="112" t="s">
        <v>5</v>
      </c>
      <c r="AG11" s="112" t="s">
        <v>5</v>
      </c>
      <c r="AH11" s="112" t="s">
        <v>5</v>
      </c>
      <c r="AI11" s="108" t="s">
        <v>85</v>
      </c>
      <c r="AJ11" s="109" t="s">
        <v>84</v>
      </c>
      <c r="AM11" s="91"/>
      <c r="AN11" s="91"/>
      <c r="AO11" s="103"/>
      <c r="AP11" s="113"/>
      <c r="AQ11" s="114"/>
      <c r="AR11" s="111"/>
      <c r="AS11" s="111"/>
      <c r="AT11" s="111"/>
      <c r="AU11" s="111"/>
      <c r="AV11" s="115"/>
      <c r="AW11" s="103"/>
      <c r="AX11" s="103"/>
    </row>
    <row r="12" spans="1:50" ht="43.5" customHeight="1" x14ac:dyDescent="0.25">
      <c r="A12" s="104" t="str">
        <f>'2 CONTEXTO E IDENTIFICACIÓN'!A12</f>
        <v>R4</v>
      </c>
      <c r="B12" s="105" t="str">
        <f>+'2 CONTEXTO E IDENTIFICACIÓN'!E12</f>
        <v>Posibilidad de pérdida Reputacional Por afectación de la imagen institucional debido al incumplimiento de las metas e indicadores trazados en los diferentes planes y programas institucionales.</v>
      </c>
      <c r="C12" s="141">
        <f>+'3 PROBABIL E IMPACTO INHERENTE'!E12</f>
        <v>0.4</v>
      </c>
      <c r="D12" s="141">
        <f>+'3 PROBABIL E IMPACTO INHERENTE'!M12</f>
        <v>0.6</v>
      </c>
      <c r="E12" s="136" t="str">
        <f>+'4 MAPA CALOR INHERENTE'!C12</f>
        <v>Baja</v>
      </c>
      <c r="F12" s="136" t="str">
        <f>+'4 MAPA CALOR INHERENTE'!D12</f>
        <v>Moderado</v>
      </c>
      <c r="G12" s="105" t="str">
        <f>+'4 MAPA CALOR INHERENTE'!E12</f>
        <v>Moderado</v>
      </c>
      <c r="H12" s="135">
        <f>+'5 VALORACIÓN DEL CONTROL'!S23</f>
        <v>0.24</v>
      </c>
      <c r="I12" s="106">
        <f>+'5 VALORACIÓN DEL CONTROL'!T23</f>
        <v>0.6</v>
      </c>
      <c r="J12" s="136" t="str">
        <f t="shared" si="3"/>
        <v>Baja</v>
      </c>
      <c r="K12" s="136" t="str">
        <f t="shared" si="4"/>
        <v>Moderado</v>
      </c>
      <c r="L12" s="105" t="str">
        <f t="shared" si="5"/>
        <v>Moderado</v>
      </c>
      <c r="M12" s="105" t="str">
        <f t="shared" si="0"/>
        <v>Requiere Plan de Acción</v>
      </c>
      <c r="N12" s="105" t="str">
        <f t="shared" si="1"/>
        <v>Reducir_mitigar_Transferir_Evitar</v>
      </c>
      <c r="O12" s="233" t="s">
        <v>278</v>
      </c>
      <c r="P12" s="105" t="str">
        <f t="shared" si="2"/>
        <v>Reducir_Mitigar</v>
      </c>
      <c r="Q12" s="233" t="s">
        <v>386</v>
      </c>
      <c r="R12" s="233" t="s">
        <v>405</v>
      </c>
      <c r="S12" s="234"/>
      <c r="T12" s="234"/>
      <c r="U12" s="233"/>
      <c r="V12" s="233"/>
      <c r="W12" s="233"/>
      <c r="X12" s="233"/>
      <c r="Y12" s="233"/>
      <c r="Z12" s="233"/>
      <c r="AA12" s="107"/>
      <c r="AB12" s="107"/>
      <c r="AC12" s="471"/>
      <c r="AD12" s="110">
        <v>0.4</v>
      </c>
      <c r="AE12" s="101" t="s">
        <v>57</v>
      </c>
      <c r="AF12" s="116" t="s">
        <v>86</v>
      </c>
      <c r="AG12" s="112" t="s">
        <v>5</v>
      </c>
      <c r="AH12" s="112" t="s">
        <v>5</v>
      </c>
      <c r="AI12" s="108" t="s">
        <v>85</v>
      </c>
      <c r="AJ12" s="109" t="s">
        <v>84</v>
      </c>
      <c r="AM12" s="91"/>
      <c r="AN12" s="91"/>
      <c r="AO12" s="103"/>
      <c r="AP12" s="113"/>
      <c r="AQ12" s="114"/>
      <c r="AR12" s="111"/>
      <c r="AS12" s="111"/>
      <c r="AT12" s="111"/>
      <c r="AU12" s="115"/>
      <c r="AV12" s="111"/>
      <c r="AW12" s="103"/>
      <c r="AX12" s="103"/>
    </row>
    <row r="13" spans="1:50" ht="106.5" customHeight="1" thickBot="1" x14ac:dyDescent="0.3">
      <c r="A13" s="104" t="str">
        <f>'2 CONTEXTO E IDENTIFICACIÓN'!A13</f>
        <v>R5</v>
      </c>
      <c r="B13" s="105" t="str">
        <f>+'2 CONTEXTO E IDENTIFICACIÓN'!E13</f>
        <v>Posibilidad de pérdida Económica y Reputacional Por deterioro de la eficacia, eficiencia y efectividad de los procesos debido a incumplimiento en los reportes de información, aplicación de metodologías apropiadas para las auditorías internas y omision de implementación de medidas y mecanismos de control.</v>
      </c>
      <c r="C13" s="141">
        <f>+'3 PROBABIL E IMPACTO INHERENTE'!E13</f>
        <v>0.4</v>
      </c>
      <c r="D13" s="141">
        <f>+'3 PROBABIL E IMPACTO INHERENTE'!M13</f>
        <v>0.6</v>
      </c>
      <c r="E13" s="136" t="str">
        <f>+'4 MAPA CALOR INHERENTE'!C13</f>
        <v>Baja</v>
      </c>
      <c r="F13" s="136" t="str">
        <f>+'4 MAPA CALOR INHERENTE'!D13</f>
        <v>Moderado</v>
      </c>
      <c r="G13" s="105" t="str">
        <f>+'4 MAPA CALOR INHERENTE'!E13</f>
        <v>Moderado</v>
      </c>
      <c r="H13" s="135">
        <f>+'5 VALORACIÓN DEL CONTROL'!S27</f>
        <v>8.6399999999999991E-2</v>
      </c>
      <c r="I13" s="106">
        <f>+'5 VALORACIÓN DEL CONTROL'!T27</f>
        <v>0.6</v>
      </c>
      <c r="J13" s="136" t="str">
        <f t="shared" si="3"/>
        <v>Muy Baja</v>
      </c>
      <c r="K13" s="136" t="str">
        <f t="shared" si="4"/>
        <v>Moderado</v>
      </c>
      <c r="L13" s="105" t="str">
        <f t="shared" si="5"/>
        <v>Moderado</v>
      </c>
      <c r="M13" s="105" t="str">
        <f t="shared" si="0"/>
        <v>Requiere Plan de Acción</v>
      </c>
      <c r="N13" s="105" t="str">
        <f t="shared" si="1"/>
        <v>Reducir_mitigar_Transferir_Evitar</v>
      </c>
      <c r="O13" s="233" t="s">
        <v>278</v>
      </c>
      <c r="P13" s="105" t="str">
        <f t="shared" si="2"/>
        <v>Reducir_Mitigar</v>
      </c>
      <c r="Q13" s="233" t="s">
        <v>387</v>
      </c>
      <c r="R13" s="233" t="s">
        <v>373</v>
      </c>
      <c r="S13" s="234"/>
      <c r="T13" s="234"/>
      <c r="U13" s="233"/>
      <c r="V13" s="233"/>
      <c r="W13" s="233"/>
      <c r="X13" s="233"/>
      <c r="Y13" s="233"/>
      <c r="Z13" s="233"/>
      <c r="AA13" s="107"/>
      <c r="AB13" s="107"/>
      <c r="AC13" s="472"/>
      <c r="AD13" s="122">
        <v>0.2</v>
      </c>
      <c r="AE13" s="123" t="s">
        <v>55</v>
      </c>
      <c r="AF13" s="118" t="s">
        <v>86</v>
      </c>
      <c r="AG13" s="118" t="s">
        <v>86</v>
      </c>
      <c r="AH13" s="119" t="s">
        <v>5</v>
      </c>
      <c r="AI13" s="120" t="s">
        <v>85</v>
      </c>
      <c r="AJ13" s="121" t="s">
        <v>84</v>
      </c>
      <c r="AM13" s="91"/>
      <c r="AN13" s="91"/>
      <c r="AO13" s="103"/>
      <c r="AP13" s="113"/>
      <c r="AQ13" s="114"/>
      <c r="AR13" s="111"/>
      <c r="AS13" s="111"/>
      <c r="AT13" s="111"/>
      <c r="AU13" s="124"/>
      <c r="AV13" s="111"/>
      <c r="AW13" s="103"/>
      <c r="AX13" s="103"/>
    </row>
    <row r="14" spans="1:50" ht="126.75" customHeight="1" x14ac:dyDescent="0.25">
      <c r="A14" s="104" t="str">
        <f>'2 CONTEXTO E IDENTIFICACIÓN'!A14</f>
        <v>R6</v>
      </c>
      <c r="B14" s="105" t="str">
        <f>+'2 CONTEXTO E IDENTIFICACIÓN'!E14</f>
        <v>Posibilidad de pérdida Económica y Reputacional Por sanciones y multas debido a incumplimiento de la aplicación de  las normas y leyes en materia de contabilización y protección de los recursos financieros de la E.S.E.</v>
      </c>
      <c r="C14" s="141">
        <f>+'3 PROBABIL E IMPACTO INHERENTE'!E14</f>
        <v>0.4</v>
      </c>
      <c r="D14" s="141">
        <f>+'3 PROBABIL E IMPACTO INHERENTE'!M14</f>
        <v>0.6</v>
      </c>
      <c r="E14" s="136" t="str">
        <f>+'4 MAPA CALOR INHERENTE'!C14</f>
        <v>Baja</v>
      </c>
      <c r="F14" s="136" t="str">
        <f>+'4 MAPA CALOR INHERENTE'!D14</f>
        <v>Moderado</v>
      </c>
      <c r="G14" s="105" t="str">
        <f>+'4 MAPA CALOR INHERENTE'!E14</f>
        <v>Moderado</v>
      </c>
      <c r="H14" s="135">
        <f>+'5 VALORACIÓN DEL CONTROL'!S31</f>
        <v>5.183999999999999E-2</v>
      </c>
      <c r="I14" s="106">
        <f>+'5 VALORACIÓN DEL CONTROL'!T31</f>
        <v>0.6</v>
      </c>
      <c r="J14" s="136" t="str">
        <f t="shared" si="3"/>
        <v>Muy Baja</v>
      </c>
      <c r="K14" s="136" t="str">
        <f t="shared" si="4"/>
        <v>Moderado</v>
      </c>
      <c r="L14" s="105" t="str">
        <f t="shared" si="5"/>
        <v>Moderado</v>
      </c>
      <c r="M14" s="105" t="str">
        <f t="shared" si="0"/>
        <v>Requiere Plan de Acción</v>
      </c>
      <c r="N14" s="105" t="str">
        <f t="shared" si="1"/>
        <v>Reducir_mitigar_Transferir_Evitar</v>
      </c>
      <c r="O14" s="233" t="s">
        <v>278</v>
      </c>
      <c r="P14" s="105" t="str">
        <f t="shared" si="2"/>
        <v>Reducir_Mitigar</v>
      </c>
      <c r="Q14" s="233" t="s">
        <v>388</v>
      </c>
      <c r="R14" s="233" t="s">
        <v>406</v>
      </c>
      <c r="S14" s="234"/>
      <c r="T14" s="234"/>
      <c r="U14" s="233"/>
      <c r="V14" s="233"/>
      <c r="W14" s="233"/>
      <c r="X14" s="233"/>
      <c r="Y14" s="233"/>
      <c r="Z14" s="233"/>
      <c r="AA14" s="107"/>
      <c r="AB14" s="107"/>
      <c r="AM14" s="91"/>
      <c r="AN14" s="91"/>
      <c r="AO14" s="103"/>
      <c r="AP14" s="113"/>
      <c r="AQ14" s="114"/>
      <c r="AR14" s="111"/>
      <c r="AS14" s="111"/>
      <c r="AT14" s="111"/>
      <c r="AU14" s="111"/>
      <c r="AV14" s="111"/>
      <c r="AW14" s="103"/>
      <c r="AX14" s="103"/>
    </row>
    <row r="15" spans="1:50" ht="90.75" customHeight="1" x14ac:dyDescent="0.25">
      <c r="A15" s="104" t="str">
        <f>'2 CONTEXTO E IDENTIFICACIÓN'!A15</f>
        <v>R7</v>
      </c>
      <c r="B15" s="105" t="str">
        <f>+'2 CONTEXTO E IDENTIFICACIÓN'!E15</f>
        <v>Posibilidad de pérdida Reputacional y Económica Por aumento de los incidentes y eventos adversos relacionados con la atención en salud debido a baja adherencia a los procesos, protocolos y programas orientados a la atención en salud con seguridad y calidad.</v>
      </c>
      <c r="C15" s="141">
        <f>+'3 PROBABIL E IMPACTO INHERENTE'!E15</f>
        <v>0.4</v>
      </c>
      <c r="D15" s="141">
        <f>+'3 PROBABIL E IMPACTO INHERENTE'!M15</f>
        <v>0.6</v>
      </c>
      <c r="E15" s="136" t="str">
        <f>+'4 MAPA CALOR INHERENTE'!C15</f>
        <v>Baja</v>
      </c>
      <c r="F15" s="136" t="str">
        <f>+'4 MAPA CALOR INHERENTE'!D15</f>
        <v>Moderado</v>
      </c>
      <c r="G15" s="105" t="str">
        <f>+'4 MAPA CALOR INHERENTE'!E15</f>
        <v>Moderado</v>
      </c>
      <c r="H15" s="135">
        <f>+'5 VALORACIÓN DEL CONTROL'!S35</f>
        <v>0.14399999999999999</v>
      </c>
      <c r="I15" s="106">
        <f>+'5 VALORACIÓN DEL CONTROL'!T35</f>
        <v>0.6</v>
      </c>
      <c r="J15" s="136" t="str">
        <f t="shared" si="3"/>
        <v>Muy Baja</v>
      </c>
      <c r="K15" s="136" t="str">
        <f t="shared" si="4"/>
        <v>Moderado</v>
      </c>
      <c r="L15" s="105" t="str">
        <f t="shared" si="5"/>
        <v>Moderado</v>
      </c>
      <c r="M15" s="105" t="str">
        <f t="shared" si="0"/>
        <v>Requiere Plan de Acción</v>
      </c>
      <c r="N15" s="105" t="str">
        <f t="shared" si="1"/>
        <v>Reducir_mitigar_Transferir_Evitar</v>
      </c>
      <c r="O15" s="233" t="s">
        <v>278</v>
      </c>
      <c r="P15" s="105" t="str">
        <f t="shared" si="2"/>
        <v>Reducir_Mitigar</v>
      </c>
      <c r="Q15" s="233" t="s">
        <v>389</v>
      </c>
      <c r="R15" s="233" t="s">
        <v>407</v>
      </c>
      <c r="S15" s="234"/>
      <c r="T15" s="234"/>
      <c r="U15" s="233"/>
      <c r="V15" s="233"/>
      <c r="W15" s="233"/>
      <c r="X15" s="233"/>
      <c r="Y15" s="233"/>
      <c r="Z15" s="233"/>
      <c r="AA15" s="107"/>
      <c r="AB15" s="107"/>
      <c r="AF15" s="95" t="s">
        <v>88</v>
      </c>
      <c r="AG15" s="95" t="s">
        <v>125</v>
      </c>
      <c r="AH15" s="95" t="s">
        <v>178</v>
      </c>
      <c r="AJ15" s="100" t="s">
        <v>280</v>
      </c>
      <c r="AK15" s="91"/>
      <c r="AL15" s="91"/>
      <c r="AM15" s="91"/>
      <c r="AN15" s="91"/>
      <c r="AO15" s="103"/>
      <c r="AP15" s="113"/>
      <c r="AQ15" s="103"/>
      <c r="AR15" s="114"/>
      <c r="AS15" s="114"/>
      <c r="AT15" s="114"/>
      <c r="AU15" s="114"/>
      <c r="AV15" s="114"/>
      <c r="AW15" s="103"/>
      <c r="AX15" s="103"/>
    </row>
    <row r="16" spans="1:50" ht="127.5" customHeight="1" x14ac:dyDescent="0.25">
      <c r="A16" s="104" t="str">
        <f>'2 CONTEXTO E IDENTIFICACIÓN'!A16</f>
        <v>R8</v>
      </c>
      <c r="B16" s="105" t="str">
        <f>+'2 CONTEXTO E IDENTIFICACIÓN'!E16</f>
        <v>Posibilidad de pérdida Económica y Reputacional Por aumento de las erogaciones por demandas en contra de la E.S.E debido a fallas en la prestación de los servicios de salud, el no cumplimiento de estandares para la contratación por prestación de servicios.</v>
      </c>
      <c r="C16" s="141">
        <f>+'3 PROBABIL E IMPACTO INHERENTE'!E16</f>
        <v>0.6</v>
      </c>
      <c r="D16" s="141">
        <f>+'3 PROBABIL E IMPACTO INHERENTE'!M16</f>
        <v>0.8</v>
      </c>
      <c r="E16" s="136" t="str">
        <f>+'4 MAPA CALOR INHERENTE'!C16</f>
        <v>Media</v>
      </c>
      <c r="F16" s="136" t="str">
        <f>+'4 MAPA CALOR INHERENTE'!D16</f>
        <v>Mayor</v>
      </c>
      <c r="G16" s="105" t="str">
        <f>+'4 MAPA CALOR INHERENTE'!E16</f>
        <v>Alto</v>
      </c>
      <c r="H16" s="135">
        <f>+'5 VALORACIÓN DEL CONTROL'!S39</f>
        <v>0.12959999999999999</v>
      </c>
      <c r="I16" s="106">
        <f>+'5 VALORACIÓN DEL CONTROL'!T39</f>
        <v>0.8</v>
      </c>
      <c r="J16" s="136" t="str">
        <f t="shared" si="3"/>
        <v>Muy Baja</v>
      </c>
      <c r="K16" s="136" t="str">
        <f t="shared" si="4"/>
        <v>Mayor</v>
      </c>
      <c r="L16" s="105" t="str">
        <f t="shared" si="5"/>
        <v>Alto</v>
      </c>
      <c r="M16" s="105" t="str">
        <f t="shared" si="0"/>
        <v>Requiere Plan de Acción</v>
      </c>
      <c r="N16" s="105" t="str">
        <f t="shared" si="1"/>
        <v>Reducir_mitigar_Transferir_Evitar</v>
      </c>
      <c r="O16" s="233" t="s">
        <v>278</v>
      </c>
      <c r="P16" s="105" t="str">
        <f t="shared" si="2"/>
        <v>Reducir_Mitigar</v>
      </c>
      <c r="Q16" s="233" t="s">
        <v>390</v>
      </c>
      <c r="R16" s="233" t="s">
        <v>411</v>
      </c>
      <c r="S16" s="234"/>
      <c r="T16" s="234"/>
      <c r="U16" s="233"/>
      <c r="V16" s="233"/>
      <c r="W16" s="233"/>
      <c r="X16" s="233"/>
      <c r="Y16" s="233"/>
      <c r="Z16" s="233"/>
      <c r="AA16" s="107"/>
      <c r="AB16" s="107"/>
      <c r="AF16" s="125" t="s">
        <v>84</v>
      </c>
      <c r="AG16" s="100" t="s">
        <v>280</v>
      </c>
      <c r="AH16" s="100" t="s">
        <v>179</v>
      </c>
      <c r="AI16" s="91"/>
      <c r="AJ16" s="338" t="s">
        <v>278</v>
      </c>
      <c r="AM16" s="91"/>
      <c r="AN16" s="91"/>
      <c r="AO16" s="103"/>
      <c r="AP16" s="103"/>
      <c r="AQ16" s="103"/>
      <c r="AR16" s="111"/>
      <c r="AS16" s="111"/>
      <c r="AT16" s="111"/>
      <c r="AU16" s="111"/>
      <c r="AV16" s="111"/>
      <c r="AW16" s="103"/>
      <c r="AX16" s="103"/>
    </row>
    <row r="17" spans="1:50" ht="90.75" customHeight="1" x14ac:dyDescent="0.25">
      <c r="A17" s="104" t="str">
        <f>'2 CONTEXTO E IDENTIFICACIÓN'!A17</f>
        <v>R9</v>
      </c>
      <c r="B17" s="105" t="str">
        <f>+'2 CONTEXTO E IDENTIFICACIÓN'!E17</f>
        <v>Posibilidad de pérdida Económica y Reputacional por sanciones y multas debido a la no actualización de los procesos y procedimientos del área contable y su baja adherencia que deterioran los recursos de la E.S.E.</v>
      </c>
      <c r="C17" s="141">
        <f>+'3 PROBABIL E IMPACTO INHERENTE'!E17</f>
        <v>0.4</v>
      </c>
      <c r="D17" s="141">
        <f>+'3 PROBABIL E IMPACTO INHERENTE'!M17</f>
        <v>0.6</v>
      </c>
      <c r="E17" s="136" t="str">
        <f>+'4 MAPA CALOR INHERENTE'!C17</f>
        <v>Baja</v>
      </c>
      <c r="F17" s="136" t="str">
        <f>+'4 MAPA CALOR INHERENTE'!D17</f>
        <v>Moderado</v>
      </c>
      <c r="G17" s="105" t="str">
        <f>+'4 MAPA CALOR INHERENTE'!E17</f>
        <v>Moderado</v>
      </c>
      <c r="H17" s="135">
        <f>+'5 VALORACIÓN DEL CONTROL'!S43</f>
        <v>0.16800000000000001</v>
      </c>
      <c r="I17" s="106">
        <f>+'5 VALORACIÓN DEL CONTROL'!T43</f>
        <v>0.6</v>
      </c>
      <c r="J17" s="136" t="str">
        <f t="shared" si="3"/>
        <v>Muy Baja</v>
      </c>
      <c r="K17" s="136" t="str">
        <f t="shared" si="4"/>
        <v>Moderado</v>
      </c>
      <c r="L17" s="105" t="str">
        <f t="shared" si="5"/>
        <v>Moderado</v>
      </c>
      <c r="M17" s="105" t="str">
        <f t="shared" si="0"/>
        <v>Requiere Plan de Acción</v>
      </c>
      <c r="N17" s="105" t="str">
        <f t="shared" si="1"/>
        <v>Reducir_mitigar_Transferir_Evitar</v>
      </c>
      <c r="O17" s="233" t="s">
        <v>278</v>
      </c>
      <c r="P17" s="105" t="str">
        <f t="shared" si="2"/>
        <v>Reducir_Mitigar</v>
      </c>
      <c r="Q17" s="233" t="s">
        <v>391</v>
      </c>
      <c r="R17" s="233" t="s">
        <v>377</v>
      </c>
      <c r="S17" s="234"/>
      <c r="T17" s="234"/>
      <c r="U17" s="233"/>
      <c r="V17" s="233"/>
      <c r="W17" s="233"/>
      <c r="X17" s="233"/>
      <c r="Y17" s="233"/>
      <c r="Z17" s="233"/>
      <c r="AA17" s="107"/>
      <c r="AB17" s="107"/>
      <c r="AF17" s="108" t="s">
        <v>85</v>
      </c>
      <c r="AG17" s="100" t="s">
        <v>280</v>
      </c>
      <c r="AH17" s="100" t="s">
        <v>179</v>
      </c>
      <c r="AI17" s="91"/>
      <c r="AJ17" s="338" t="s">
        <v>279</v>
      </c>
      <c r="AK17" s="91"/>
      <c r="AL17" s="91"/>
      <c r="AM17" s="91"/>
      <c r="AN17" s="91"/>
      <c r="AO17" s="103"/>
      <c r="AP17" s="103"/>
      <c r="AQ17" s="103"/>
      <c r="AR17" s="111"/>
      <c r="AS17" s="111"/>
      <c r="AT17" s="111"/>
      <c r="AU17" s="111"/>
      <c r="AV17" s="111"/>
      <c r="AW17" s="103"/>
      <c r="AX17" s="103"/>
    </row>
    <row r="18" spans="1:50" ht="43.5" customHeight="1" x14ac:dyDescent="0.25">
      <c r="A18" s="104" t="str">
        <f>'2 CONTEXTO E IDENTIFICACIÓN'!A18</f>
        <v>R10</v>
      </c>
      <c r="B18" s="105" t="str">
        <f>+'2 CONTEXTO E IDENTIFICACIÓN'!E18</f>
        <v>Posibilidad de pérdida Económica por desequilibrios entre los costos de producción y venta de servicios debido a la ausencia de un sistema integral de costos que permita la prestación y venta de servicios de salud con equilibrio financiero</v>
      </c>
      <c r="C18" s="141">
        <f>+'3 PROBABIL E IMPACTO INHERENTE'!E18</f>
        <v>0.4</v>
      </c>
      <c r="D18" s="141">
        <f>+'3 PROBABIL E IMPACTO INHERENTE'!M18</f>
        <v>0.6</v>
      </c>
      <c r="E18" s="136" t="str">
        <f>+'4 MAPA CALOR INHERENTE'!C18</f>
        <v>Baja</v>
      </c>
      <c r="F18" s="136" t="str">
        <f>+'4 MAPA CALOR INHERENTE'!D18</f>
        <v>Moderado</v>
      </c>
      <c r="G18" s="105" t="str">
        <f>+'4 MAPA CALOR INHERENTE'!E18</f>
        <v>Moderado</v>
      </c>
      <c r="H18" s="135">
        <f>+'5 VALORACIÓN DEL CONTROL'!S47</f>
        <v>0.24</v>
      </c>
      <c r="I18" s="106">
        <f>+'5 VALORACIÓN DEL CONTROL'!T47</f>
        <v>0.6</v>
      </c>
      <c r="J18" s="136" t="str">
        <f t="shared" si="3"/>
        <v>Baja</v>
      </c>
      <c r="K18" s="136" t="str">
        <f t="shared" si="4"/>
        <v>Moderado</v>
      </c>
      <c r="L18" s="105" t="str">
        <f t="shared" si="5"/>
        <v>Moderado</v>
      </c>
      <c r="M18" s="105" t="str">
        <f t="shared" si="0"/>
        <v>Requiere Plan de Acción</v>
      </c>
      <c r="N18" s="105" t="str">
        <f t="shared" si="1"/>
        <v>Reducir_mitigar_Transferir_Evitar</v>
      </c>
      <c r="O18" s="233" t="s">
        <v>278</v>
      </c>
      <c r="P18" s="105" t="str">
        <f t="shared" si="2"/>
        <v>Reducir_Mitigar</v>
      </c>
      <c r="Q18" s="233" t="s">
        <v>392</v>
      </c>
      <c r="R18" s="233" t="s">
        <v>410</v>
      </c>
      <c r="S18" s="234"/>
      <c r="T18" s="234"/>
      <c r="U18" s="233"/>
      <c r="V18" s="233"/>
      <c r="W18" s="233"/>
      <c r="X18" s="233"/>
      <c r="Y18" s="233"/>
      <c r="Z18" s="233"/>
      <c r="AA18" s="107"/>
      <c r="AB18" s="107"/>
      <c r="AE18" s="126"/>
      <c r="AF18" s="112" t="s">
        <v>5</v>
      </c>
      <c r="AG18" s="100" t="s">
        <v>280</v>
      </c>
      <c r="AH18" s="100" t="s">
        <v>179</v>
      </c>
      <c r="AI18" s="126"/>
      <c r="AJ18" s="338" t="s">
        <v>130</v>
      </c>
      <c r="AK18" s="126"/>
      <c r="AL18" s="126"/>
      <c r="AM18" s="126"/>
      <c r="AN18" s="126"/>
      <c r="AO18" s="103"/>
      <c r="AP18" s="103"/>
      <c r="AQ18" s="127"/>
      <c r="AR18" s="127"/>
      <c r="AS18" s="127"/>
      <c r="AT18" s="127"/>
      <c r="AU18" s="127"/>
      <c r="AV18" s="127"/>
      <c r="AW18" s="103"/>
      <c r="AX18" s="103"/>
    </row>
    <row r="19" spans="1:50" ht="115.5" customHeight="1" x14ac:dyDescent="0.25">
      <c r="A19" s="104" t="str">
        <f>'2 CONTEXTO E IDENTIFICACIÓN'!A19</f>
        <v>R11</v>
      </c>
      <c r="B19" s="105" t="str">
        <f>+'2 CONTEXTO E IDENTIFICACIÓN'!E19</f>
        <v>Posibilidad de pérdida Económica por deterioro y fuga de los recursos financieros debido a la falta de seguimiento y continuidad a los procesos de conciliación y depuración de las cuentas por cobrar.</v>
      </c>
      <c r="C19" s="141">
        <f>+'3 PROBABIL E IMPACTO INHERENTE'!E19</f>
        <v>0.4</v>
      </c>
      <c r="D19" s="141">
        <f>+'3 PROBABIL E IMPACTO INHERENTE'!M19</f>
        <v>0.6</v>
      </c>
      <c r="E19" s="136" t="str">
        <f>+'4 MAPA CALOR INHERENTE'!C19</f>
        <v>Baja</v>
      </c>
      <c r="F19" s="136" t="str">
        <f>+'4 MAPA CALOR INHERENTE'!D19</f>
        <v>Moderado</v>
      </c>
      <c r="G19" s="105" t="str">
        <f>+'4 MAPA CALOR INHERENTE'!E19</f>
        <v>Moderado</v>
      </c>
      <c r="H19" s="135">
        <f>+'5 VALORACIÓN DEL CONTROL'!S51</f>
        <v>0.16799999999999998</v>
      </c>
      <c r="I19" s="106">
        <f>+'5 VALORACIÓN DEL CONTROL'!T51</f>
        <v>0.44999999999999996</v>
      </c>
      <c r="J19" s="136" t="str">
        <f t="shared" si="3"/>
        <v>Muy Baja</v>
      </c>
      <c r="K19" s="136" t="str">
        <f t="shared" si="4"/>
        <v>Moderado</v>
      </c>
      <c r="L19" s="105" t="str">
        <f t="shared" si="5"/>
        <v>Moderado</v>
      </c>
      <c r="M19" s="105" t="str">
        <f t="shared" si="0"/>
        <v>Requiere Plan de Acción</v>
      </c>
      <c r="N19" s="105" t="str">
        <f t="shared" si="1"/>
        <v>Reducir_mitigar_Transferir_Evitar</v>
      </c>
      <c r="O19" s="233" t="s">
        <v>278</v>
      </c>
      <c r="P19" s="105" t="str">
        <f t="shared" si="2"/>
        <v>Reducir_Mitigar</v>
      </c>
      <c r="Q19" s="233" t="s">
        <v>393</v>
      </c>
      <c r="R19" s="233" t="s">
        <v>409</v>
      </c>
      <c r="S19" s="234"/>
      <c r="T19" s="234"/>
      <c r="U19" s="233"/>
      <c r="V19" s="233"/>
      <c r="W19" s="233"/>
      <c r="X19" s="233"/>
      <c r="Y19" s="233"/>
      <c r="Z19" s="233"/>
      <c r="AA19" s="107"/>
      <c r="AB19" s="107"/>
      <c r="AE19" s="126"/>
      <c r="AF19" s="116" t="s">
        <v>86</v>
      </c>
      <c r="AG19" s="100" t="s">
        <v>129</v>
      </c>
      <c r="AH19" s="100" t="s">
        <v>180</v>
      </c>
      <c r="AM19" s="126"/>
      <c r="AN19" s="126"/>
      <c r="AO19" s="103"/>
      <c r="AP19" s="103"/>
      <c r="AQ19" s="103"/>
      <c r="AR19" s="111"/>
      <c r="AS19" s="111"/>
      <c r="AT19" s="111"/>
      <c r="AU19" s="111"/>
      <c r="AV19" s="111"/>
      <c r="AW19" s="103"/>
      <c r="AX19" s="103"/>
    </row>
    <row r="20" spans="1:50" ht="43.5" customHeight="1" x14ac:dyDescent="0.25">
      <c r="A20" s="104" t="str">
        <f>'2 CONTEXTO E IDENTIFICACIÓN'!A20</f>
        <v>R12</v>
      </c>
      <c r="B20" s="105" t="str">
        <f>+'2 CONTEXTO E IDENTIFICACIÓN'!E20</f>
        <v>Posibilidad de pérdida Económica por reprocesos e inconsistencias en el proceso de facturación debdido a alta rotación de personal, fallas en los controles que garanticen la adherencia a los procesos para la facturación.</v>
      </c>
      <c r="C20" s="141">
        <f>+'3 PROBABIL E IMPACTO INHERENTE'!E20</f>
        <v>0.4</v>
      </c>
      <c r="D20" s="141">
        <f>+'3 PROBABIL E IMPACTO INHERENTE'!M20</f>
        <v>0.8</v>
      </c>
      <c r="E20" s="136" t="str">
        <f>+'4 MAPA CALOR INHERENTE'!C20</f>
        <v>Baja</v>
      </c>
      <c r="F20" s="136" t="str">
        <f>+'4 MAPA CALOR INHERENTE'!D20</f>
        <v>Mayor</v>
      </c>
      <c r="G20" s="105" t="str">
        <f>+'4 MAPA CALOR INHERENTE'!E20</f>
        <v>Alto</v>
      </c>
      <c r="H20" s="135">
        <f>+'5 VALORACIÓN DEL CONTROL'!S55</f>
        <v>0.24</v>
      </c>
      <c r="I20" s="106">
        <f>+'5 VALORACIÓN DEL CONTROL'!T55</f>
        <v>0.8</v>
      </c>
      <c r="J20" s="136" t="str">
        <f t="shared" si="3"/>
        <v>Baja</v>
      </c>
      <c r="K20" s="136" t="str">
        <f t="shared" si="4"/>
        <v>Mayor</v>
      </c>
      <c r="L20" s="105" t="str">
        <f t="shared" si="5"/>
        <v>Alto</v>
      </c>
      <c r="M20" s="105" t="str">
        <f t="shared" si="0"/>
        <v>Requiere Plan de Acción</v>
      </c>
      <c r="N20" s="105" t="str">
        <f t="shared" si="1"/>
        <v>Reducir_mitigar_Transferir_Evitar</v>
      </c>
      <c r="O20" s="233" t="s">
        <v>278</v>
      </c>
      <c r="P20" s="105" t="str">
        <f t="shared" si="2"/>
        <v>Reducir_Mitigar</v>
      </c>
      <c r="Q20" s="233" t="s">
        <v>394</v>
      </c>
      <c r="R20" s="233" t="s">
        <v>408</v>
      </c>
      <c r="S20" s="234"/>
      <c r="T20" s="234"/>
      <c r="U20" s="233"/>
      <c r="V20" s="233"/>
      <c r="W20" s="233"/>
      <c r="X20" s="233"/>
      <c r="Y20" s="233"/>
      <c r="Z20" s="233"/>
      <c r="AA20" s="107"/>
      <c r="AB20" s="107"/>
      <c r="AC20" s="128"/>
      <c r="AD20" s="128"/>
      <c r="AE20" s="126"/>
      <c r="AF20" s="209"/>
      <c r="AM20" s="126"/>
      <c r="AN20" s="126"/>
      <c r="AO20" s="103"/>
      <c r="AP20" s="103"/>
      <c r="AQ20" s="103"/>
      <c r="AR20" s="111"/>
      <c r="AS20" s="111"/>
      <c r="AT20" s="111"/>
      <c r="AU20" s="111"/>
      <c r="AV20" s="111"/>
      <c r="AW20" s="103"/>
      <c r="AX20" s="103"/>
    </row>
    <row r="21" spans="1:50" ht="43.5" customHeight="1" x14ac:dyDescent="0.25">
      <c r="A21" s="104" t="str">
        <f>'2 CONTEXTO E IDENTIFICACIÓN'!A21</f>
        <v>R13</v>
      </c>
      <c r="B21" s="105" t="str">
        <f>+'2 CONTEXTO E IDENTIFICACIÓN'!E21</f>
        <v>Posibilidad de pérdida Reputacional y Económica por multas y sanciones debido a la ausencia de controles y herramientas que mitiguen el fraude, lavado de activos y financiación del terrorismo.</v>
      </c>
      <c r="C21" s="141">
        <f>+'3 PROBABIL E IMPACTO INHERENTE'!E21</f>
        <v>0.4</v>
      </c>
      <c r="D21" s="141">
        <f>+'3 PROBABIL E IMPACTO INHERENTE'!M21</f>
        <v>0.8</v>
      </c>
      <c r="E21" s="136" t="str">
        <f>+'4 MAPA CALOR INHERENTE'!C21</f>
        <v>Baja</v>
      </c>
      <c r="F21" s="136" t="str">
        <f>+'4 MAPA CALOR INHERENTE'!D21</f>
        <v>Mayor</v>
      </c>
      <c r="G21" s="105" t="str">
        <f>+'4 MAPA CALOR INHERENTE'!E21</f>
        <v>Alto</v>
      </c>
      <c r="H21" s="135">
        <f>+'5 VALORACIÓN DEL CONTROL'!S59</f>
        <v>0.24</v>
      </c>
      <c r="I21" s="106">
        <f>+'5 VALORACIÓN DEL CONTROL'!T59</f>
        <v>0.8</v>
      </c>
      <c r="J21" s="136" t="str">
        <f t="shared" si="3"/>
        <v>Baja</v>
      </c>
      <c r="K21" s="136" t="str">
        <f t="shared" si="4"/>
        <v>Mayor</v>
      </c>
      <c r="L21" s="105" t="str">
        <f t="shared" si="5"/>
        <v>Alto</v>
      </c>
      <c r="M21" s="105" t="str">
        <f t="shared" si="0"/>
        <v>Requiere Plan de Acción</v>
      </c>
      <c r="N21" s="105" t="str">
        <f t="shared" si="1"/>
        <v>Reducir_mitigar_Transferir_Evitar</v>
      </c>
      <c r="O21" s="233" t="s">
        <v>278</v>
      </c>
      <c r="P21" s="105" t="str">
        <f t="shared" si="2"/>
        <v>Reducir_Mitigar</v>
      </c>
      <c r="Q21" s="233" t="s">
        <v>395</v>
      </c>
      <c r="R21" s="233" t="s">
        <v>412</v>
      </c>
      <c r="S21" s="234"/>
      <c r="T21" s="234"/>
      <c r="U21" s="233"/>
      <c r="V21" s="233"/>
      <c r="W21" s="233"/>
      <c r="X21" s="233"/>
      <c r="Y21" s="233"/>
      <c r="Z21" s="233"/>
      <c r="AA21" s="107"/>
      <c r="AB21" s="107"/>
      <c r="AC21" s="128"/>
      <c r="AD21" s="128"/>
      <c r="AE21" s="129"/>
      <c r="AM21" s="126"/>
      <c r="AN21" s="126"/>
      <c r="AO21" s="103"/>
      <c r="AP21" s="124"/>
      <c r="AQ21" s="124"/>
      <c r="AR21" s="124"/>
      <c r="AS21" s="124"/>
      <c r="AT21" s="124"/>
      <c r="AU21" s="124"/>
      <c r="AV21" s="111"/>
      <c r="AW21" s="103"/>
      <c r="AX21" s="103"/>
    </row>
    <row r="22" spans="1:50" ht="43.5" customHeight="1" x14ac:dyDescent="0.25">
      <c r="A22" s="104" t="str">
        <f>'2 CONTEXTO E IDENTIFICACIÓN'!A22</f>
        <v>R14</v>
      </c>
      <c r="B22" s="105" t="str">
        <f>+'2 CONTEXTO E IDENTIFICACIÓN'!E22</f>
        <v>Posibilidad de pérdida Económica y Reputacional descuentos económicos, agudización del estado de salud de los pacientes debido a incumplimiento en el seguimiento a controles y actividades de promoción de la salud y prevención de la enfermedad.</v>
      </c>
      <c r="C22" s="141">
        <f>+'3 PROBABIL E IMPACTO INHERENTE'!E22</f>
        <v>0.6</v>
      </c>
      <c r="D22" s="141">
        <f>+'3 PROBABIL E IMPACTO INHERENTE'!M22</f>
        <v>0.8</v>
      </c>
      <c r="E22" s="136" t="str">
        <f>+'4 MAPA CALOR INHERENTE'!C22</f>
        <v>Media</v>
      </c>
      <c r="F22" s="136" t="str">
        <f>+'4 MAPA CALOR INHERENTE'!D22</f>
        <v>Mayor</v>
      </c>
      <c r="G22" s="105" t="str">
        <f>+'4 MAPA CALOR INHERENTE'!E22</f>
        <v>Alto</v>
      </c>
      <c r="H22" s="135">
        <f>+'5 VALORACIÓN DEL CONTROL'!S63</f>
        <v>0.36</v>
      </c>
      <c r="I22" s="106">
        <f>+'5 VALORACIÓN DEL CONTROL'!T63</f>
        <v>0.8</v>
      </c>
      <c r="J22" s="136" t="str">
        <f t="shared" si="3"/>
        <v>Baja</v>
      </c>
      <c r="K22" s="136" t="str">
        <f t="shared" si="4"/>
        <v>Mayor</v>
      </c>
      <c r="L22" s="105" t="str">
        <f t="shared" si="5"/>
        <v>Alto</v>
      </c>
      <c r="M22" s="105" t="str">
        <f t="shared" si="0"/>
        <v>Requiere Plan de Acción</v>
      </c>
      <c r="N22" s="105" t="str">
        <f t="shared" si="1"/>
        <v>Reducir_mitigar_Transferir_Evitar</v>
      </c>
      <c r="O22" s="233" t="s">
        <v>278</v>
      </c>
      <c r="P22" s="105" t="str">
        <f t="shared" si="2"/>
        <v>Reducir_Mitigar</v>
      </c>
      <c r="Q22" s="233" t="s">
        <v>396</v>
      </c>
      <c r="R22" s="233" t="s">
        <v>413</v>
      </c>
      <c r="S22" s="234"/>
      <c r="T22" s="234"/>
      <c r="U22" s="233"/>
      <c r="V22" s="233"/>
      <c r="W22" s="233"/>
      <c r="X22" s="233"/>
      <c r="Y22" s="233"/>
      <c r="Z22" s="233"/>
      <c r="AA22" s="107"/>
      <c r="AB22" s="107"/>
      <c r="AC22" s="128"/>
      <c r="AD22" s="128"/>
      <c r="AO22" s="103"/>
      <c r="AP22" s="130"/>
      <c r="AQ22" s="130"/>
      <c r="AR22" s="130"/>
      <c r="AS22" s="130"/>
      <c r="AT22" s="130"/>
      <c r="AU22" s="130"/>
      <c r="AV22" s="111"/>
      <c r="AW22" s="103"/>
      <c r="AX22" s="103"/>
    </row>
    <row r="23" spans="1:50" ht="43.5" customHeight="1" x14ac:dyDescent="0.25">
      <c r="A23" s="104" t="str">
        <f>'2 CONTEXTO E IDENTIFICACIÓN'!A23</f>
        <v>R15</v>
      </c>
      <c r="B23" s="105" t="str">
        <f>+'2 CONTEXTO E IDENTIFICACIÓN'!E23</f>
        <v>Posibilidad de pérdida Económica y Reputacional por bajas coberturas en la atención a las familias y comunidades debido a estrategias insuficientes para la captación, canalización y atención en la población.</v>
      </c>
      <c r="C23" s="141">
        <f>+'3 PROBABIL E IMPACTO INHERENTE'!E23</f>
        <v>0.6</v>
      </c>
      <c r="D23" s="141">
        <f>+'3 PROBABIL E IMPACTO INHERENTE'!M23</f>
        <v>0.8</v>
      </c>
      <c r="E23" s="136" t="str">
        <f>+'4 MAPA CALOR INHERENTE'!C23</f>
        <v>Media</v>
      </c>
      <c r="F23" s="136" t="str">
        <f>+'4 MAPA CALOR INHERENTE'!D23</f>
        <v>Mayor</v>
      </c>
      <c r="G23" s="105" t="str">
        <f>+'4 MAPA CALOR INHERENTE'!E23</f>
        <v>Alto</v>
      </c>
      <c r="H23" s="135">
        <f>+'5 VALORACIÓN DEL CONTROL'!S67</f>
        <v>0.36</v>
      </c>
      <c r="I23" s="106">
        <f>+'5 VALORACIÓN DEL CONTROL'!T67</f>
        <v>0.8</v>
      </c>
      <c r="J23" s="136" t="str">
        <f t="shared" si="3"/>
        <v>Baja</v>
      </c>
      <c r="K23" s="136" t="str">
        <f t="shared" si="4"/>
        <v>Mayor</v>
      </c>
      <c r="L23" s="105" t="str">
        <f t="shared" si="5"/>
        <v>Alto</v>
      </c>
      <c r="M23" s="105" t="str">
        <f t="shared" si="0"/>
        <v>Requiere Plan de Acción</v>
      </c>
      <c r="N23" s="105" t="str">
        <f t="shared" si="1"/>
        <v>Reducir_mitigar_Transferir_Evitar</v>
      </c>
      <c r="O23" s="233" t="s">
        <v>278</v>
      </c>
      <c r="P23" s="105" t="str">
        <f t="shared" si="2"/>
        <v>Reducir_Mitigar</v>
      </c>
      <c r="Q23" s="233" t="s">
        <v>397</v>
      </c>
      <c r="R23" s="233" t="s">
        <v>414</v>
      </c>
      <c r="S23" s="234"/>
      <c r="T23" s="234"/>
      <c r="U23" s="233"/>
      <c r="V23" s="233"/>
      <c r="W23" s="233"/>
      <c r="X23" s="233"/>
      <c r="Y23" s="233"/>
      <c r="Z23" s="233"/>
      <c r="AA23" s="107"/>
      <c r="AB23" s="107"/>
      <c r="AC23" s="128"/>
      <c r="AD23" s="128"/>
      <c r="AO23" s="103"/>
      <c r="AP23" s="124"/>
      <c r="AQ23" s="124"/>
      <c r="AR23" s="124"/>
      <c r="AS23" s="124"/>
      <c r="AT23" s="124"/>
      <c r="AU23" s="124"/>
      <c r="AV23" s="111"/>
      <c r="AW23" s="103"/>
      <c r="AX23" s="103"/>
    </row>
    <row r="24" spans="1:50" ht="91.5" customHeight="1" x14ac:dyDescent="0.25">
      <c r="A24" s="104" t="str">
        <f>'2 CONTEXTO E IDENTIFICACIÓN'!A24</f>
        <v>R16</v>
      </c>
      <c r="B24" s="105" t="str">
        <f>+'2 CONTEXTO E IDENTIFICACIÓN'!E24</f>
        <v>Posibilidad de pérdida Reputacional y Económica por incumplimiento en los lineamientos para la contratación de bienes o servicios en la institución  debido a la debilidad en la instauración de mecanismos de verificación y control para la garantía del cumplimiento de los requisitos en la contratación.</v>
      </c>
      <c r="C24" s="141">
        <f>+'3 PROBABIL E IMPACTO INHERENTE'!E24</f>
        <v>0.6</v>
      </c>
      <c r="D24" s="141">
        <f>+'3 PROBABIL E IMPACTO INHERENTE'!M24</f>
        <v>0.8</v>
      </c>
      <c r="E24" s="136" t="str">
        <f>+'4 MAPA CALOR INHERENTE'!C24</f>
        <v>Media</v>
      </c>
      <c r="F24" s="136" t="str">
        <f>+'4 MAPA CALOR INHERENTE'!D24</f>
        <v>Mayor</v>
      </c>
      <c r="G24" s="105" t="str">
        <f>+'4 MAPA CALOR INHERENTE'!E24</f>
        <v>Alto</v>
      </c>
      <c r="H24" s="135">
        <f>+'5 VALORACIÓN DEL CONTROL'!S71</f>
        <v>0.18</v>
      </c>
      <c r="I24" s="106">
        <f>+'5 VALORACIÓN DEL CONTROL'!T71</f>
        <v>0.8</v>
      </c>
      <c r="J24" s="136" t="str">
        <f t="shared" si="3"/>
        <v>Muy Baja</v>
      </c>
      <c r="K24" s="136" t="str">
        <f t="shared" si="4"/>
        <v>Mayor</v>
      </c>
      <c r="L24" s="105" t="str">
        <f t="shared" si="5"/>
        <v>Alto</v>
      </c>
      <c r="M24" s="105" t="str">
        <f t="shared" si="0"/>
        <v>Requiere Plan de Acción</v>
      </c>
      <c r="N24" s="105" t="str">
        <f t="shared" si="1"/>
        <v>Reducir_mitigar_Transferir_Evitar</v>
      </c>
      <c r="O24" s="233" t="s">
        <v>278</v>
      </c>
      <c r="P24" s="105" t="str">
        <f t="shared" si="2"/>
        <v>Reducir_Mitigar</v>
      </c>
      <c r="Q24" s="233" t="s">
        <v>398</v>
      </c>
      <c r="R24" s="233" t="s">
        <v>411</v>
      </c>
      <c r="S24" s="234"/>
      <c r="T24" s="234"/>
      <c r="U24" s="233"/>
      <c r="V24" s="233"/>
      <c r="W24" s="233"/>
      <c r="X24" s="233"/>
      <c r="Y24" s="233"/>
      <c r="Z24" s="233"/>
      <c r="AA24" s="107"/>
      <c r="AB24" s="107"/>
      <c r="AO24" s="103"/>
      <c r="AP24" s="124"/>
      <c r="AQ24" s="124"/>
      <c r="AR24" s="124"/>
      <c r="AS24" s="124"/>
      <c r="AT24" s="124"/>
      <c r="AU24" s="124"/>
      <c r="AV24" s="111"/>
      <c r="AW24" s="103"/>
      <c r="AX24" s="103"/>
    </row>
    <row r="25" spans="1:50" ht="91.5" customHeight="1" x14ac:dyDescent="0.3">
      <c r="A25" s="104" t="str">
        <f>'2 CONTEXTO E IDENTIFICACIÓN'!A25</f>
        <v>R17</v>
      </c>
      <c r="B25" s="105" t="str">
        <f>+'2 CONTEXTO E IDENTIFICACIÓN'!E25</f>
        <v>Posibilidad de pérdida Reputacional y Económica por fraudes y errores en el uso y registro de la información, perdidas económicas debido a baja adherencia a los protocolos de seguridad y manejo de las tecnologías de la informacion</v>
      </c>
      <c r="C25" s="141">
        <f>+'3 PROBABIL E IMPACTO INHERENTE'!E25</f>
        <v>0.6</v>
      </c>
      <c r="D25" s="141">
        <f>+'3 PROBABIL E IMPACTO INHERENTE'!M25</f>
        <v>0.8</v>
      </c>
      <c r="E25" s="136" t="str">
        <f>+'4 MAPA CALOR INHERENTE'!C25</f>
        <v>Media</v>
      </c>
      <c r="F25" s="136" t="str">
        <f>+'4 MAPA CALOR INHERENTE'!D25</f>
        <v>Mayor</v>
      </c>
      <c r="G25" s="105" t="str">
        <f>+'4 MAPA CALOR INHERENTE'!E25</f>
        <v>Alto</v>
      </c>
      <c r="H25" s="135">
        <f>+'5 VALORACIÓN DEL CONTROL'!S75</f>
        <v>0.216</v>
      </c>
      <c r="I25" s="106">
        <f>+'5 VALORACIÓN DEL CONTROL'!T75</f>
        <v>0.8</v>
      </c>
      <c r="J25" s="136" t="str">
        <f t="shared" si="3"/>
        <v>Baja</v>
      </c>
      <c r="K25" s="136" t="str">
        <f t="shared" si="4"/>
        <v>Mayor</v>
      </c>
      <c r="L25" s="105" t="str">
        <f t="shared" si="5"/>
        <v>Alto</v>
      </c>
      <c r="M25" s="105" t="str">
        <f t="shared" si="0"/>
        <v>Requiere Plan de Acción</v>
      </c>
      <c r="N25" s="105" t="str">
        <f t="shared" si="1"/>
        <v>Reducir_mitigar_Transferir_Evitar</v>
      </c>
      <c r="O25" s="233" t="s">
        <v>278</v>
      </c>
      <c r="P25" s="105" t="str">
        <f t="shared" si="2"/>
        <v>Reducir_Mitigar</v>
      </c>
      <c r="Q25" s="233" t="s">
        <v>399</v>
      </c>
      <c r="R25" s="233" t="s">
        <v>415</v>
      </c>
      <c r="S25" s="234"/>
      <c r="T25" s="234"/>
      <c r="U25" s="233"/>
      <c r="V25" s="233"/>
      <c r="W25" s="233"/>
      <c r="X25" s="233"/>
      <c r="Y25" s="233"/>
      <c r="Z25" s="233"/>
      <c r="AA25" s="107"/>
      <c r="AB25" s="107"/>
    </row>
    <row r="26" spans="1:50" ht="81" customHeight="1" x14ac:dyDescent="0.3">
      <c r="A26" s="104" t="str">
        <f>'2 CONTEXTO E IDENTIFICACIÓN'!A26</f>
        <v>R18</v>
      </c>
      <c r="B26" s="105" t="str">
        <f>+'2 CONTEXTO E IDENTIFICACIÓN'!E26</f>
        <v>Posibilidad de pérdida Económica y Reputacional por sanciones y multas debido al incumplimiento de los procesos y procedimientos de la Ley de Archivo vigente en la normatividad.</v>
      </c>
      <c r="C26" s="141">
        <f>+'3 PROBABIL E IMPACTO INHERENTE'!E26</f>
        <v>0.6</v>
      </c>
      <c r="D26" s="141">
        <f>+'3 PROBABIL E IMPACTO INHERENTE'!M26</f>
        <v>0.6</v>
      </c>
      <c r="E26" s="136" t="str">
        <f>+'4 MAPA CALOR INHERENTE'!C26</f>
        <v>Media</v>
      </c>
      <c r="F26" s="136" t="str">
        <f>+'4 MAPA CALOR INHERENTE'!D26</f>
        <v>Moderado</v>
      </c>
      <c r="G26" s="105" t="str">
        <f>+'4 MAPA CALOR INHERENTE'!E26</f>
        <v>Moderado</v>
      </c>
      <c r="H26" s="135">
        <f>+'5 VALORACIÓN DEL CONTROL'!S79</f>
        <v>0.216</v>
      </c>
      <c r="I26" s="106">
        <f>+'5 VALORACIÓN DEL CONTROL'!T79</f>
        <v>0.6</v>
      </c>
      <c r="J26" s="136" t="str">
        <f t="shared" si="3"/>
        <v>Baja</v>
      </c>
      <c r="K26" s="136" t="str">
        <f t="shared" si="4"/>
        <v>Moderado</v>
      </c>
      <c r="L26" s="105" t="str">
        <f t="shared" si="5"/>
        <v>Moderado</v>
      </c>
      <c r="M26" s="105" t="str">
        <f t="shared" si="0"/>
        <v>Requiere Plan de Acción</v>
      </c>
      <c r="N26" s="105" t="str">
        <f t="shared" si="1"/>
        <v>Reducir_mitigar_Transferir_Evitar</v>
      </c>
      <c r="O26" s="233" t="s">
        <v>278</v>
      </c>
      <c r="P26" s="105" t="str">
        <f t="shared" si="2"/>
        <v>Reducir_Mitigar</v>
      </c>
      <c r="Q26" s="233" t="s">
        <v>400</v>
      </c>
      <c r="R26" s="233" t="s">
        <v>416</v>
      </c>
      <c r="S26" s="234"/>
      <c r="T26" s="234"/>
      <c r="U26" s="233"/>
      <c r="V26" s="233"/>
      <c r="W26" s="233"/>
      <c r="X26" s="233"/>
      <c r="Y26" s="233"/>
      <c r="Z26" s="233"/>
      <c r="AA26" s="107"/>
      <c r="AB26" s="107"/>
    </row>
    <row r="27" spans="1:50" ht="93" customHeight="1" x14ac:dyDescent="0.3">
      <c r="A27" s="104" t="str">
        <f>'2 CONTEXTO E IDENTIFICACIÓN'!A27</f>
        <v>R19</v>
      </c>
      <c r="B27" s="105" t="str">
        <f>+'2 CONTEXTO E IDENTIFICACIÓN'!E27</f>
        <v>Posibilidad de pérdida Económica y Reputacional por deterioro y perdida de los recursos físicos debido a falta de control en la ejecución de los planes y cronogramas de mantenimientos preventivos y correctivos.</v>
      </c>
      <c r="C27" s="141">
        <f>+'3 PROBABIL E IMPACTO INHERENTE'!E27</f>
        <v>0.4</v>
      </c>
      <c r="D27" s="141">
        <f>+'3 PROBABIL E IMPACTO INHERENTE'!M27</f>
        <v>0.6</v>
      </c>
      <c r="E27" s="136" t="str">
        <f>+'4 MAPA CALOR INHERENTE'!C27</f>
        <v>Baja</v>
      </c>
      <c r="F27" s="136" t="str">
        <f>+'4 MAPA CALOR INHERENTE'!D27</f>
        <v>Moderado</v>
      </c>
      <c r="G27" s="105" t="str">
        <f>+'4 MAPA CALOR INHERENTE'!E27</f>
        <v>Moderado</v>
      </c>
      <c r="H27" s="135">
        <f>+'5 VALORACIÓN DEL CONTROL'!S83</f>
        <v>0.14399999999999999</v>
      </c>
      <c r="I27" s="106">
        <f>+'5 VALORACIÓN DEL CONTROL'!T83</f>
        <v>0.6</v>
      </c>
      <c r="J27" s="136" t="str">
        <f t="shared" si="3"/>
        <v>Muy Baja</v>
      </c>
      <c r="K27" s="136" t="str">
        <f t="shared" si="4"/>
        <v>Moderado</v>
      </c>
      <c r="L27" s="105" t="str">
        <f t="shared" si="5"/>
        <v>Moderado</v>
      </c>
      <c r="M27" s="105" t="str">
        <f t="shared" si="0"/>
        <v>Requiere Plan de Acción</v>
      </c>
      <c r="N27" s="105" t="str">
        <f t="shared" si="1"/>
        <v>Reducir_mitigar_Transferir_Evitar</v>
      </c>
      <c r="O27" s="233" t="s">
        <v>278</v>
      </c>
      <c r="P27" s="105" t="str">
        <f t="shared" si="2"/>
        <v>Reducir_Mitigar</v>
      </c>
      <c r="Q27" s="233" t="s">
        <v>401</v>
      </c>
      <c r="R27" s="233" t="s">
        <v>417</v>
      </c>
      <c r="S27" s="234"/>
      <c r="T27" s="234"/>
      <c r="U27" s="233"/>
      <c r="V27" s="233"/>
      <c r="W27" s="233"/>
      <c r="X27" s="233"/>
      <c r="Y27" s="233"/>
      <c r="Z27" s="233"/>
      <c r="AA27" s="107"/>
      <c r="AB27" s="107"/>
    </row>
    <row r="28" spans="1:50" ht="109.5" customHeight="1" x14ac:dyDescent="0.3">
      <c r="A28" s="104" t="str">
        <f>'2 CONTEXTO E IDENTIFICACIÓN'!A28</f>
        <v>R20</v>
      </c>
      <c r="B28" s="105" t="str">
        <f>+'2 CONTEXTO E IDENTIFICACIÓN'!E28</f>
        <v>Posibilidad de pérdida Reputacional y Económica por aumento de demandas laborales y mal clima laboral debido a incumplimiento en la normatividad de contratación laboral y ausencia de incentivos y bienestar del talento humano</v>
      </c>
      <c r="C28" s="141">
        <f>+'3 PROBABIL E IMPACTO INHERENTE'!E28</f>
        <v>0.6</v>
      </c>
      <c r="D28" s="141">
        <f>+'3 PROBABIL E IMPACTO INHERENTE'!M28</f>
        <v>0.8</v>
      </c>
      <c r="E28" s="136" t="str">
        <f>+'4 MAPA CALOR INHERENTE'!C28</f>
        <v>Media</v>
      </c>
      <c r="F28" s="136" t="str">
        <f>+'4 MAPA CALOR INHERENTE'!D28</f>
        <v>Mayor</v>
      </c>
      <c r="G28" s="105" t="str">
        <f>+'4 MAPA CALOR INHERENTE'!E28</f>
        <v>Alto</v>
      </c>
      <c r="H28" s="135">
        <f>+'5 VALORACIÓN DEL CONTROL'!S87</f>
        <v>0.12959999999999999</v>
      </c>
      <c r="I28" s="106">
        <f>+'5 VALORACIÓN DEL CONTROL'!T87</f>
        <v>0.8</v>
      </c>
      <c r="J28" s="136" t="str">
        <f t="shared" si="3"/>
        <v>Muy Baja</v>
      </c>
      <c r="K28" s="136" t="str">
        <f t="shared" si="4"/>
        <v>Mayor</v>
      </c>
      <c r="L28" s="105" t="str">
        <f t="shared" si="5"/>
        <v>Alto</v>
      </c>
      <c r="M28" s="105" t="str">
        <f t="shared" si="0"/>
        <v>Requiere Plan de Acción</v>
      </c>
      <c r="N28" s="105" t="str">
        <f t="shared" si="1"/>
        <v>Reducir_mitigar_Transferir_Evitar</v>
      </c>
      <c r="O28" s="233" t="s">
        <v>278</v>
      </c>
      <c r="P28" s="105" t="str">
        <f t="shared" si="2"/>
        <v>Reducir_Mitigar</v>
      </c>
      <c r="Q28" s="233" t="s">
        <v>402</v>
      </c>
      <c r="R28" s="233" t="s">
        <v>418</v>
      </c>
      <c r="S28" s="234"/>
      <c r="T28" s="234"/>
      <c r="U28" s="233"/>
      <c r="V28" s="233"/>
      <c r="W28" s="233"/>
      <c r="X28" s="233"/>
      <c r="Y28" s="233"/>
      <c r="Z28" s="233"/>
      <c r="AA28" s="107"/>
      <c r="AB28" s="107"/>
    </row>
    <row r="29" spans="1:50" ht="14.4" customHeight="1" x14ac:dyDescent="0.3">
      <c r="B29" s="87"/>
      <c r="C29" s="87"/>
      <c r="D29" s="87"/>
      <c r="G29" s="87"/>
      <c r="I29" s="87"/>
      <c r="L29" s="87"/>
      <c r="M29" s="87"/>
      <c r="N29" s="87"/>
      <c r="O29" s="87"/>
      <c r="P29" s="87"/>
      <c r="Q29" s="87"/>
      <c r="R29" s="87"/>
      <c r="S29" s="142"/>
      <c r="T29" s="142"/>
      <c r="U29" s="87"/>
      <c r="V29" s="87"/>
      <c r="W29" s="87"/>
      <c r="X29" s="87"/>
      <c r="Y29" s="87"/>
      <c r="Z29" s="87"/>
      <c r="AA29" s="87"/>
      <c r="AB29" s="87"/>
      <c r="AM29" s="92"/>
      <c r="AN29" s="92"/>
      <c r="AO29" s="92"/>
      <c r="AP29" s="92"/>
      <c r="AQ29" s="92"/>
      <c r="AR29" s="87"/>
      <c r="AS29" s="87"/>
      <c r="AT29" s="87"/>
      <c r="AU29" s="87"/>
      <c r="AV29" s="87"/>
    </row>
    <row r="30" spans="1:50" ht="39" customHeight="1" x14ac:dyDescent="0.3">
      <c r="B30" s="87"/>
      <c r="C30" s="87"/>
      <c r="D30" s="87"/>
      <c r="G30" s="87"/>
      <c r="I30" s="87"/>
      <c r="L30" s="87"/>
      <c r="M30" s="87"/>
      <c r="N30" s="87"/>
      <c r="O30" s="87"/>
      <c r="P30" s="87"/>
      <c r="Q30" s="87"/>
      <c r="R30" s="87"/>
      <c r="S30" s="142"/>
      <c r="T30" s="142"/>
      <c r="U30" s="87"/>
      <c r="V30" s="87"/>
      <c r="W30" s="87"/>
      <c r="X30" s="87"/>
      <c r="Y30" s="87"/>
      <c r="Z30" s="87"/>
      <c r="AA30" s="87"/>
      <c r="AB30" s="87"/>
      <c r="AM30" s="92"/>
      <c r="AN30" s="92"/>
      <c r="AO30" s="92"/>
      <c r="AP30" s="92"/>
      <c r="AQ30" s="92"/>
      <c r="AR30" s="87"/>
      <c r="AS30" s="87"/>
      <c r="AT30" s="87"/>
      <c r="AU30" s="87"/>
      <c r="AV30" s="87"/>
    </row>
    <row r="31" spans="1:50" ht="19.5" customHeight="1" x14ac:dyDescent="0.3">
      <c r="B31" s="87"/>
      <c r="C31" s="87"/>
      <c r="D31" s="87"/>
      <c r="G31" s="87"/>
      <c r="I31" s="87"/>
      <c r="L31" s="87"/>
      <c r="M31" s="87"/>
      <c r="N31" s="87"/>
      <c r="O31" s="87"/>
      <c r="P31" s="87"/>
      <c r="Q31" s="87"/>
      <c r="R31" s="87"/>
      <c r="S31" s="142"/>
      <c r="T31" s="142"/>
      <c r="U31" s="87"/>
      <c r="V31" s="87"/>
      <c r="W31" s="87"/>
      <c r="X31" s="87"/>
      <c r="Y31" s="87"/>
      <c r="Z31" s="87"/>
      <c r="AA31" s="87"/>
      <c r="AB31" s="87"/>
      <c r="AM31" s="92"/>
      <c r="AN31" s="92"/>
      <c r="AO31" s="92"/>
      <c r="AP31" s="92"/>
      <c r="AQ31" s="92"/>
      <c r="AR31" s="87"/>
      <c r="AS31" s="87"/>
      <c r="AT31" s="87"/>
      <c r="AU31" s="87"/>
      <c r="AV31" s="87"/>
    </row>
    <row r="32" spans="1:50" ht="19.5" customHeight="1" x14ac:dyDescent="0.3">
      <c r="B32" s="87"/>
      <c r="C32" s="87"/>
      <c r="D32" s="87"/>
      <c r="G32" s="87"/>
      <c r="I32" s="87"/>
      <c r="L32" s="87"/>
      <c r="M32" s="87"/>
      <c r="N32" s="87"/>
      <c r="O32" s="87"/>
      <c r="P32" s="87"/>
      <c r="Q32" s="87"/>
      <c r="R32" s="87"/>
      <c r="S32" s="142"/>
      <c r="T32" s="142"/>
      <c r="U32" s="87"/>
      <c r="V32" s="87"/>
      <c r="W32" s="87"/>
      <c r="X32" s="87"/>
      <c r="Y32" s="87"/>
      <c r="Z32" s="87"/>
      <c r="AA32" s="87"/>
      <c r="AB32" s="87"/>
      <c r="AM32" s="92"/>
      <c r="AN32" s="92"/>
      <c r="AO32" s="92"/>
      <c r="AP32" s="92"/>
      <c r="AQ32" s="92"/>
      <c r="AR32" s="87"/>
      <c r="AS32" s="87"/>
      <c r="AT32" s="87"/>
      <c r="AU32" s="87"/>
      <c r="AV32" s="87"/>
    </row>
    <row r="33" spans="5:43" s="87" customFormat="1" ht="19.5" customHeight="1" x14ac:dyDescent="0.3">
      <c r="E33" s="137"/>
      <c r="F33" s="137"/>
      <c r="H33" s="92"/>
      <c r="J33" s="137"/>
      <c r="K33" s="137"/>
      <c r="S33" s="142"/>
      <c r="T33" s="142"/>
      <c r="AM33" s="92"/>
      <c r="AN33" s="92"/>
      <c r="AO33" s="92"/>
      <c r="AP33" s="92"/>
      <c r="AQ33" s="92"/>
    </row>
    <row r="34" spans="5:43" s="87" customFormat="1" ht="19.5" customHeight="1" x14ac:dyDescent="0.3">
      <c r="E34" s="137"/>
      <c r="F34" s="137"/>
      <c r="H34" s="92"/>
      <c r="J34" s="137"/>
      <c r="K34" s="137"/>
      <c r="S34" s="142"/>
      <c r="T34" s="142"/>
      <c r="AM34" s="92"/>
      <c r="AN34" s="92"/>
      <c r="AO34" s="92"/>
      <c r="AP34" s="92"/>
      <c r="AQ34" s="92"/>
    </row>
    <row r="35" spans="5:43" s="87" customFormat="1" ht="19.5" customHeight="1" x14ac:dyDescent="0.3">
      <c r="E35" s="137"/>
      <c r="F35" s="137"/>
      <c r="H35" s="92"/>
      <c r="J35" s="137"/>
      <c r="K35" s="137"/>
      <c r="S35" s="142"/>
      <c r="T35" s="142"/>
      <c r="AM35" s="92"/>
      <c r="AN35" s="92"/>
      <c r="AO35" s="92"/>
      <c r="AP35" s="92"/>
      <c r="AQ35" s="92"/>
    </row>
  </sheetData>
  <sheetProtection sheet="1" formatCells="0" formatColumns="0" formatRows="0" sort="0" autoFilter="0" pivotTables="0"/>
  <autoFilter ref="A8:AX8" xr:uid="{00000000-0009-0000-0000-000007000000}">
    <filterColumn colId="41" showButton="0"/>
    <filterColumn colId="42" showButton="0"/>
    <filterColumn colId="43" showButton="0"/>
    <filterColumn colId="44" showButton="0"/>
    <filterColumn colId="45" showButton="0"/>
    <filterColumn colId="46" showButton="0"/>
  </autoFilter>
  <dataConsolidate/>
  <mergeCells count="10">
    <mergeCell ref="AC9:AC13"/>
    <mergeCell ref="E7:G7"/>
    <mergeCell ref="AF5:AJ5"/>
    <mergeCell ref="A1:A2"/>
    <mergeCell ref="B1:B2"/>
    <mergeCell ref="J7:L7"/>
    <mergeCell ref="U7:W7"/>
    <mergeCell ref="Q7:T7"/>
    <mergeCell ref="B4:D4"/>
    <mergeCell ref="B5:D5"/>
  </mergeCells>
  <conditionalFormatting sqref="E9:E28">
    <cfRule type="cellIs" dxfId="31" priority="6" operator="equal">
      <formula>$AE$13</formula>
    </cfRule>
    <cfRule type="cellIs" dxfId="30" priority="7" operator="equal">
      <formula>$AE$12</formula>
    </cfRule>
    <cfRule type="cellIs" dxfId="29" priority="8" operator="equal">
      <formula>$AE$11</formula>
    </cfRule>
    <cfRule type="cellIs" dxfId="28" priority="9" operator="equal">
      <formula>$AE$10</formula>
    </cfRule>
    <cfRule type="cellIs" dxfId="27" priority="10" operator="equal">
      <formula>$AE$9</formula>
    </cfRule>
  </conditionalFormatting>
  <conditionalFormatting sqref="F9:F28">
    <cfRule type="cellIs" dxfId="26" priority="1" operator="equal">
      <formula>$AF$8</formula>
    </cfRule>
    <cfRule type="cellIs" dxfId="25" priority="2" operator="equal">
      <formula>$AG$8</formula>
    </cfRule>
    <cfRule type="cellIs" dxfId="24" priority="3" operator="equal">
      <formula>$AH$8</formula>
    </cfRule>
    <cfRule type="cellIs" dxfId="23" priority="4" operator="equal">
      <formula>$AI$8</formula>
    </cfRule>
    <cfRule type="cellIs" dxfId="22" priority="5" operator="equal">
      <formula>$AJ$8</formula>
    </cfRule>
  </conditionalFormatting>
  <conditionalFormatting sqref="G9:G28">
    <cfRule type="cellIs" dxfId="21" priority="11" operator="equal">
      <formula>$AF$16</formula>
    </cfRule>
    <cfRule type="cellIs" dxfId="20" priority="12" operator="equal">
      <formula>$AF$17</formula>
    </cfRule>
    <cfRule type="cellIs" dxfId="19" priority="13" operator="equal">
      <formula>$AF$18</formula>
    </cfRule>
    <cfRule type="cellIs" dxfId="18" priority="14" operator="equal">
      <formula>$AF$19</formula>
    </cfRule>
  </conditionalFormatting>
  <conditionalFormatting sqref="I9:J28">
    <cfRule type="cellIs" dxfId="17" priority="15" operator="equal">
      <formula>$AE$13</formula>
    </cfRule>
    <cfRule type="cellIs" dxfId="16" priority="16" operator="equal">
      <formula>$AE$12</formula>
    </cfRule>
    <cfRule type="cellIs" dxfId="15" priority="17" operator="equal">
      <formula>$AE$11</formula>
    </cfRule>
    <cfRule type="cellIs" dxfId="14" priority="18" operator="equal">
      <formula>$AE$10</formula>
    </cfRule>
    <cfRule type="cellIs" dxfId="13" priority="19" operator="equal">
      <formula>$AE$9</formula>
    </cfRule>
  </conditionalFormatting>
  <conditionalFormatting sqref="K9:K28">
    <cfRule type="cellIs" dxfId="12" priority="20" operator="equal">
      <formula>$AF$8</formula>
    </cfRule>
    <cfRule type="cellIs" dxfId="11" priority="21" operator="equal">
      <formula>$AG$8</formula>
    </cfRule>
    <cfRule type="cellIs" dxfId="10" priority="22" operator="equal">
      <formula>$AH$8</formula>
    </cfRule>
    <cfRule type="cellIs" dxfId="9" priority="23" operator="equal">
      <formula>$AI$8</formula>
    </cfRule>
    <cfRule type="cellIs" dxfId="8" priority="24" operator="equal">
      <formula>$AJ$8</formula>
    </cfRule>
  </conditionalFormatting>
  <conditionalFormatting sqref="L9:L28">
    <cfRule type="cellIs" dxfId="7" priority="30" operator="equal">
      <formula>$AF$16</formula>
    </cfRule>
    <cfRule type="cellIs" dxfId="6" priority="31" operator="equal">
      <formula>$AF$17</formula>
    </cfRule>
    <cfRule type="cellIs" dxfId="5" priority="32" operator="equal">
      <formula>$AF$18</formula>
    </cfRule>
    <cfRule type="cellIs" dxfId="4" priority="33" operator="equal">
      <formula>$AF$19</formula>
    </cfRule>
  </conditionalFormatting>
  <dataValidations count="4">
    <dataValidation type="list" allowBlank="1" showInputMessage="1" showErrorMessage="1" sqref="JP9:JV16" xr:uid="{00000000-0002-0000-0700-000000000000}">
      <formula1>#REF!</formula1>
    </dataValidation>
    <dataValidation allowBlank="1" showInputMessage="1" showErrorMessage="1" prompt="La probabilidad se encuentra determinada por una escala de 1 a 3, siendo 1 la menor probabilidad de ocurrencia del riesgo y 3 la mayor probabilidad de  ocurrencia." sqref="JO8" xr:uid="{00000000-0002-0000-0700-000001000000}"/>
    <dataValidation allowBlank="1" showInputMessage="1" showErrorMessage="1" prompt="Es la materialización del riesgo y las consecuencias de su aparición. Su escala es: 5 bajo impacto, 10 medio, 20 alto impacto._x000a_" sqref="JP8:JV8" xr:uid="{00000000-0002-0000-0700-000002000000}"/>
    <dataValidation type="list" allowBlank="1" showInputMessage="1" showErrorMessage="1" sqref="O9:O28" xr:uid="{00000000-0002-0000-0700-000003000000}">
      <formula1>INDIRECT($N9)</formula1>
    </dataValidation>
  </dataValidations>
  <printOptions horizontalCentered="1" verticalCentered="1"/>
  <pageMargins left="0.31496062992125984" right="0.27559055118110237" top="0.23622047244094491" bottom="0.15748031496062992" header="0" footer="0"/>
  <pageSetup paperSize="5" scale="65" orientation="landscape" r:id="rId1"/>
  <headerFooter alignWithMargins="0">
    <oddFooter>&amp;LMatriz de propiedad y autoría de: Olga Yaneth Aragón Sánchez</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'11 FORMULAS'!$V$3:$V$6</xm:f>
          </x14:formula1>
          <xm:sqref>Z9:Z28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26"/>
  <sheetViews>
    <sheetView topLeftCell="A3" zoomScale="70" zoomScaleNormal="70" workbookViewId="0">
      <selection activeCell="E10" sqref="E10"/>
    </sheetView>
  </sheetViews>
  <sheetFormatPr baseColWidth="10" defaultColWidth="10.88671875" defaultRowHeight="13.2" x14ac:dyDescent="0.25"/>
  <cols>
    <col min="1" max="1" width="32.109375" style="155" customWidth="1"/>
    <col min="2" max="2" width="38.44140625" style="155" bestFit="1" customWidth="1"/>
    <col min="3" max="3" width="21.6640625" style="155" customWidth="1"/>
    <col min="4" max="4" width="10.88671875" style="155"/>
    <col min="5" max="5" width="20.44140625" style="155" customWidth="1"/>
    <col min="6" max="6" width="16.5546875" style="155" customWidth="1"/>
    <col min="7" max="7" width="10.88671875" style="155"/>
    <col min="8" max="8" width="16" style="155" customWidth="1"/>
    <col min="9" max="9" width="21" style="155" customWidth="1"/>
    <col min="10" max="10" width="10.88671875" style="155"/>
    <col min="11" max="11" width="20.88671875" style="155" customWidth="1"/>
    <col min="12" max="12" width="10.88671875" style="155"/>
    <col min="13" max="13" width="21" style="155" customWidth="1"/>
    <col min="14" max="15" width="10.88671875" style="155"/>
    <col min="16" max="16" width="14.88671875" style="155" customWidth="1"/>
    <col min="17" max="17" width="10.88671875" style="155"/>
    <col min="18" max="18" width="16.44140625" style="155" customWidth="1"/>
    <col min="19" max="19" width="10.88671875" style="155"/>
    <col min="20" max="20" width="30.109375" style="155" customWidth="1"/>
    <col min="21" max="16384" width="10.88671875" style="155"/>
  </cols>
  <sheetData>
    <row r="1" spans="1:22" ht="25.5" customHeight="1" x14ac:dyDescent="0.25">
      <c r="A1" s="478" t="s">
        <v>281</v>
      </c>
      <c r="B1" s="478"/>
      <c r="E1" s="477" t="s">
        <v>135</v>
      </c>
      <c r="F1" s="477"/>
      <c r="G1" s="477"/>
      <c r="H1" s="477"/>
    </row>
    <row r="2" spans="1:22" ht="48.9" customHeight="1" x14ac:dyDescent="0.25">
      <c r="B2" s="170" t="s">
        <v>51</v>
      </c>
      <c r="C2" s="170"/>
      <c r="E2" s="476" t="s">
        <v>105</v>
      </c>
      <c r="F2" s="476"/>
      <c r="G2" s="476"/>
      <c r="H2" s="476"/>
      <c r="I2" s="476"/>
      <c r="K2" s="476" t="s">
        <v>96</v>
      </c>
      <c r="L2" s="476"/>
      <c r="M2" s="476"/>
      <c r="O2" s="476" t="s">
        <v>114</v>
      </c>
      <c r="P2" s="476"/>
      <c r="R2" s="156" t="s">
        <v>125</v>
      </c>
      <c r="T2" s="156" t="s">
        <v>156</v>
      </c>
      <c r="V2" s="95" t="s">
        <v>132</v>
      </c>
    </row>
    <row r="3" spans="1:22" ht="28.2" thickBot="1" x14ac:dyDescent="0.3">
      <c r="A3" s="157" t="s">
        <v>8</v>
      </c>
      <c r="B3" s="170" t="s">
        <v>8</v>
      </c>
      <c r="C3" s="170" t="s">
        <v>51</v>
      </c>
      <c r="E3" s="158" t="s">
        <v>90</v>
      </c>
      <c r="F3" s="158" t="s">
        <v>91</v>
      </c>
      <c r="H3" s="158" t="s">
        <v>92</v>
      </c>
      <c r="I3" s="158" t="s">
        <v>93</v>
      </c>
      <c r="K3" s="156" t="s">
        <v>97</v>
      </c>
      <c r="L3" s="156" t="s">
        <v>3</v>
      </c>
      <c r="M3" s="156" t="s">
        <v>102</v>
      </c>
      <c r="O3" s="162" t="s">
        <v>90</v>
      </c>
      <c r="P3" s="162" t="s">
        <v>204</v>
      </c>
      <c r="R3" s="157" t="s">
        <v>126</v>
      </c>
      <c r="T3" s="18" t="s">
        <v>140</v>
      </c>
      <c r="V3" s="72" t="s">
        <v>145</v>
      </c>
    </row>
    <row r="4" spans="1:22" ht="27.6" x14ac:dyDescent="0.25">
      <c r="A4" s="169" t="s">
        <v>160</v>
      </c>
      <c r="B4" s="172" t="s">
        <v>160</v>
      </c>
      <c r="C4" s="184" t="s">
        <v>136</v>
      </c>
      <c r="E4" s="157" t="s">
        <v>106</v>
      </c>
      <c r="F4" s="159">
        <v>0.25</v>
      </c>
      <c r="H4" s="157" t="s">
        <v>94</v>
      </c>
      <c r="I4" s="159">
        <v>0.25</v>
      </c>
      <c r="K4" s="157" t="s">
        <v>98</v>
      </c>
      <c r="L4" s="157" t="s">
        <v>100</v>
      </c>
      <c r="M4" s="157" t="s">
        <v>103</v>
      </c>
      <c r="O4" s="157" t="s">
        <v>106</v>
      </c>
      <c r="P4" s="208" t="s">
        <v>54</v>
      </c>
      <c r="R4" s="157" t="s">
        <v>127</v>
      </c>
      <c r="T4" s="18" t="s">
        <v>141</v>
      </c>
      <c r="V4" s="72" t="s">
        <v>147</v>
      </c>
    </row>
    <row r="5" spans="1:22" ht="28.2" thickBot="1" x14ac:dyDescent="0.3">
      <c r="A5" s="169" t="s">
        <v>161</v>
      </c>
      <c r="B5" s="176"/>
      <c r="C5" s="185"/>
      <c r="E5" s="157" t="s">
        <v>107</v>
      </c>
      <c r="F5" s="159">
        <v>0.15</v>
      </c>
      <c r="H5" s="157" t="s">
        <v>95</v>
      </c>
      <c r="I5" s="159">
        <v>0.15</v>
      </c>
      <c r="K5" s="157" t="s">
        <v>99</v>
      </c>
      <c r="L5" s="157" t="s">
        <v>101</v>
      </c>
      <c r="M5" s="157" t="s">
        <v>104</v>
      </c>
      <c r="O5" s="157" t="s">
        <v>107</v>
      </c>
      <c r="P5" s="208" t="s">
        <v>54</v>
      </c>
      <c r="R5" s="157" t="s">
        <v>128</v>
      </c>
      <c r="T5" s="18" t="s">
        <v>142</v>
      </c>
      <c r="V5" s="72" t="s">
        <v>146</v>
      </c>
    </row>
    <row r="6" spans="1:22" ht="27.6" x14ac:dyDescent="0.25">
      <c r="A6" s="169" t="s">
        <v>162</v>
      </c>
      <c r="B6" s="178" t="s">
        <v>161</v>
      </c>
      <c r="C6" s="186" t="s">
        <v>143</v>
      </c>
      <c r="E6" s="157" t="s">
        <v>108</v>
      </c>
      <c r="F6" s="159">
        <v>0.1</v>
      </c>
      <c r="H6" s="157"/>
      <c r="I6" s="157"/>
      <c r="K6" s="157"/>
      <c r="L6" s="157"/>
      <c r="M6" s="157"/>
      <c r="O6" s="157" t="s">
        <v>108</v>
      </c>
      <c r="P6" s="208" t="s">
        <v>87</v>
      </c>
      <c r="R6" s="157" t="s">
        <v>129</v>
      </c>
      <c r="T6" s="18" t="s">
        <v>267</v>
      </c>
      <c r="V6" s="157"/>
    </row>
    <row r="7" spans="1:22" ht="13.8" thickBot="1" x14ac:dyDescent="0.3">
      <c r="A7" s="169" t="s">
        <v>163</v>
      </c>
      <c r="B7" s="176"/>
      <c r="C7" s="185"/>
      <c r="E7" s="157"/>
      <c r="F7" s="159"/>
      <c r="O7" s="160"/>
      <c r="R7" s="157" t="s">
        <v>130</v>
      </c>
    </row>
    <row r="8" spans="1:22" x14ac:dyDescent="0.25">
      <c r="A8" s="169" t="s">
        <v>164</v>
      </c>
      <c r="B8" s="178" t="s">
        <v>162</v>
      </c>
      <c r="C8" s="186" t="s">
        <v>77</v>
      </c>
      <c r="R8" s="157"/>
    </row>
    <row r="9" spans="1:22" ht="27" thickBot="1" x14ac:dyDescent="0.3">
      <c r="A9" s="169" t="s">
        <v>165</v>
      </c>
      <c r="B9" s="180"/>
      <c r="C9" s="185"/>
    </row>
    <row r="10" spans="1:22" x14ac:dyDescent="0.25">
      <c r="A10" s="169" t="s">
        <v>166</v>
      </c>
      <c r="B10" s="178" t="s">
        <v>163</v>
      </c>
      <c r="C10" s="186" t="s">
        <v>137</v>
      </c>
    </row>
    <row r="11" spans="1:22" ht="14.1" customHeight="1" thickBot="1" x14ac:dyDescent="0.3">
      <c r="A11" s="171"/>
      <c r="B11" s="176"/>
      <c r="C11" s="185"/>
    </row>
    <row r="12" spans="1:22" ht="14.1" customHeight="1" x14ac:dyDescent="0.25">
      <c r="B12" s="178" t="s">
        <v>164</v>
      </c>
      <c r="C12" s="179" t="s">
        <v>136</v>
      </c>
    </row>
    <row r="13" spans="1:22" ht="14.1" customHeight="1" x14ac:dyDescent="0.25">
      <c r="B13" s="175"/>
      <c r="C13" s="174" t="s">
        <v>143</v>
      </c>
    </row>
    <row r="14" spans="1:22" ht="14.1" customHeight="1" x14ac:dyDescent="0.25">
      <c r="B14" s="173"/>
      <c r="C14" s="174" t="s">
        <v>77</v>
      </c>
    </row>
    <row r="15" spans="1:22" ht="14.1" customHeight="1" x14ac:dyDescent="0.25">
      <c r="B15" s="173"/>
      <c r="C15" s="174" t="s">
        <v>137</v>
      </c>
    </row>
    <row r="16" spans="1:22" ht="14.1" customHeight="1" x14ac:dyDescent="0.25">
      <c r="B16" s="173"/>
      <c r="C16" s="174" t="s">
        <v>49</v>
      </c>
    </row>
    <row r="17" spans="2:3" ht="14.1" customHeight="1" thickBot="1" x14ac:dyDescent="0.3">
      <c r="B17" s="176"/>
      <c r="C17" s="177"/>
    </row>
    <row r="18" spans="2:3" ht="26.4" x14ac:dyDescent="0.25">
      <c r="B18" s="178" t="s">
        <v>165</v>
      </c>
      <c r="C18" s="179" t="s">
        <v>136</v>
      </c>
    </row>
    <row r="19" spans="2:3" ht="14.1" customHeight="1" x14ac:dyDescent="0.25">
      <c r="B19" s="173"/>
      <c r="C19" s="174" t="s">
        <v>143</v>
      </c>
    </row>
    <row r="20" spans="2:3" ht="14.1" customHeight="1" x14ac:dyDescent="0.25">
      <c r="B20" s="173"/>
      <c r="C20" s="174" t="s">
        <v>77</v>
      </c>
    </row>
    <row r="21" spans="2:3" ht="14.1" customHeight="1" x14ac:dyDescent="0.25">
      <c r="B21" s="173"/>
      <c r="C21" s="174" t="s">
        <v>137</v>
      </c>
    </row>
    <row r="22" spans="2:3" ht="14.1" customHeight="1" x14ac:dyDescent="0.25">
      <c r="B22" s="173"/>
      <c r="C22" s="174" t="s">
        <v>49</v>
      </c>
    </row>
    <row r="23" spans="2:3" ht="14.1" customHeight="1" thickBot="1" x14ac:dyDescent="0.3">
      <c r="B23" s="180"/>
      <c r="C23" s="181"/>
    </row>
    <row r="24" spans="2:3" ht="14.1" customHeight="1" x14ac:dyDescent="0.25">
      <c r="B24" s="178" t="s">
        <v>166</v>
      </c>
      <c r="C24" s="179" t="s">
        <v>49</v>
      </c>
    </row>
    <row r="25" spans="2:3" ht="14.1" customHeight="1" x14ac:dyDescent="0.25">
      <c r="B25" s="173"/>
      <c r="C25" s="174" t="s">
        <v>143</v>
      </c>
    </row>
    <row r="26" spans="2:3" ht="14.1" customHeight="1" thickBot="1" x14ac:dyDescent="0.3">
      <c r="B26" s="176"/>
      <c r="C26" s="177"/>
    </row>
  </sheetData>
  <sheetProtection sheet="1" formatCells="0" formatColumns="0" formatRows="0"/>
  <mergeCells count="5">
    <mergeCell ref="E2:I2"/>
    <mergeCell ref="K2:M2"/>
    <mergeCell ref="O2:P2"/>
    <mergeCell ref="E1:H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13</vt:i4>
      </vt:variant>
    </vt:vector>
  </HeadingPairs>
  <TitlesOfParts>
    <vt:vector size="24" baseType="lpstr">
      <vt:lpstr>1 INSTRUCTIVO</vt:lpstr>
      <vt:lpstr>2 CONTEXTO E IDENTIFICACIÓN</vt:lpstr>
      <vt:lpstr>3 PROBABIL E IMPACTO INHERENTE</vt:lpstr>
      <vt:lpstr>4 MAPA CALOR INHERENTE</vt:lpstr>
      <vt:lpstr>5 VALORACIÓN DEL CONTROL</vt:lpstr>
      <vt:lpstr>6 MAPA CALOR RESIDUAL</vt:lpstr>
      <vt:lpstr>7 MAPA CALOR INHEREN Y RESIDUAL</vt:lpstr>
      <vt:lpstr>8 MAPA RIESGOS</vt:lpstr>
      <vt:lpstr>11 FORMULAS</vt:lpstr>
      <vt:lpstr>9 RIESGO DEL PROCESO</vt:lpstr>
      <vt:lpstr>10 CONTROL DE CAMBIOS</vt:lpstr>
      <vt:lpstr>Afectación_Económica</vt:lpstr>
      <vt:lpstr>'10 CONTROL DE CAMBIOS'!Área_de_impresión</vt:lpstr>
      <vt:lpstr>'3 PROBABIL E IMPACTO INHERENTE'!Área_de_impresión</vt:lpstr>
      <vt:lpstr>E_Relaciones_Laborales</vt:lpstr>
      <vt:lpstr>F_Usuarios_Productos_y_Prácticas_Organizacionales</vt:lpstr>
      <vt:lpstr>G_Daños_Activos_Físicos</vt:lpstr>
      <vt:lpstr>Reducir_mitigar_Transferir_Evitar</vt:lpstr>
      <vt:lpstr>Reputacional</vt:lpstr>
      <vt:lpstr>Requiere_Plan_de_Acción</vt:lpstr>
      <vt:lpstr>Tipo</vt:lpstr>
      <vt:lpstr>'2 CONTEXTO E IDENTIFICACIÓN'!Títulos_a_imprimir</vt:lpstr>
      <vt:lpstr>'3 PROBABIL E IMPACTO INHERENTE'!Títulos_a_imprimir</vt:lpstr>
      <vt:lpstr>'5 VALORACIÓN DEL CONTROL'!Títulos_a_imprimir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BENAVIDES SALAS</dc:creator>
  <cp:lastModifiedBy>Uriosb</cp:lastModifiedBy>
  <cp:lastPrinted>2021-05-20T21:19:24Z</cp:lastPrinted>
  <dcterms:created xsi:type="dcterms:W3CDTF">2006-09-16T00:00:00Z</dcterms:created>
  <dcterms:modified xsi:type="dcterms:W3CDTF">2024-01-31T12:32:54Z</dcterms:modified>
</cp:coreProperties>
</file>